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VYKAZNICTVO_STATU_S3\03_ŠZU a ZU kapitol\ŠZU za rok 2021\materiál\"/>
    </mc:Choice>
  </mc:AlternateContent>
  <bookViews>
    <workbookView xWindow="0" yWindow="0" windowWidth="23040" windowHeight="10056"/>
  </bookViews>
  <sheets>
    <sheet name="Zoznam príloh ŠZÚ za rok 2021" sheetId="29" r:id="rId1"/>
    <sheet name="Tab. č. 1" sheetId="1" r:id="rId2"/>
    <sheet name="Tab. č. 2" sheetId="2" r:id="rId3"/>
    <sheet name="Tab. č. 3" sheetId="3" r:id="rId4"/>
    <sheet name="Tab. č. 4" sheetId="4" r:id="rId5"/>
    <sheet name="Tab. č. 5" sheetId="5" r:id="rId6"/>
    <sheet name="Tab. č. 6" sheetId="6" r:id="rId7"/>
    <sheet name="Tab. č. 7" sheetId="7" r:id="rId8"/>
    <sheet name="Tab. č. 8" sheetId="8" r:id="rId9"/>
    <sheet name="Tab. č. 9" sheetId="9" r:id="rId10"/>
    <sheet name="Tab. č. 10" sheetId="10" r:id="rId11"/>
    <sheet name="Tab. č. 11" sheetId="11" r:id="rId12"/>
    <sheet name="Tab. č. 12" sheetId="12" r:id="rId13"/>
    <sheet name="Tab. č. 13" sheetId="13" r:id="rId14"/>
    <sheet name="Tab. č. 14" sheetId="14" r:id="rId15"/>
    <sheet name="Tab. č. 15" sheetId="15" r:id="rId16"/>
    <sheet name="Tab. č. 16" sheetId="16" r:id="rId17"/>
    <sheet name="Tab. č. 17" sheetId="17" r:id="rId18"/>
    <sheet name="Tab. č. 18" sheetId="18" r:id="rId19"/>
    <sheet name="Tab. č. 19" sheetId="19" r:id="rId20"/>
    <sheet name="Tab. č. 20" sheetId="20" r:id="rId21"/>
    <sheet name="Tab. č. 21" sheetId="21" r:id="rId22"/>
    <sheet name="Tab. č. 22" sheetId="22" r:id="rId23"/>
    <sheet name="Tab. č. 23" sheetId="23" r:id="rId24"/>
    <sheet name="Tab. č. 24" sheetId="25" r:id="rId25"/>
    <sheet name="Tab. č. 25,26,27,28" sheetId="24" r:id="rId26"/>
    <sheet name="Tab. č. 29" sheetId="26" r:id="rId27"/>
    <sheet name="Tab. č. 30" sheetId="27" r:id="rId28"/>
    <sheet name="Tab. č. 31" sheetId="28" r:id="rId29"/>
    <sheet name="Tab. č. 32" sheetId="30" r:id="rId30"/>
  </sheets>
  <externalReferences>
    <externalReference r:id="rId31"/>
    <externalReference r:id="rId32"/>
    <externalReference r:id="rId33"/>
    <externalReference r:id="rId3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24" l="1"/>
  <c r="E43" i="24"/>
  <c r="D43" i="24"/>
  <c r="B43" i="24"/>
  <c r="G32" i="24"/>
  <c r="E32" i="24"/>
  <c r="D32" i="24"/>
  <c r="B32" i="24"/>
  <c r="G31" i="24"/>
  <c r="E31" i="24"/>
  <c r="D31" i="24"/>
  <c r="B31" i="24"/>
  <c r="G30" i="24"/>
  <c r="E30" i="24"/>
  <c r="D30" i="24"/>
  <c r="B30" i="24"/>
  <c r="G19" i="24"/>
  <c r="E19" i="24"/>
  <c r="D19" i="24"/>
  <c r="B19" i="24"/>
  <c r="G10" i="24"/>
  <c r="E10" i="24"/>
  <c r="D10" i="24"/>
  <c r="B10" i="24"/>
  <c r="G9" i="24"/>
  <c r="E9" i="24"/>
  <c r="D9" i="24"/>
  <c r="B9" i="24"/>
  <c r="G8" i="24"/>
  <c r="F8" i="24"/>
  <c r="E8" i="24"/>
  <c r="D8" i="24"/>
  <c r="C8" i="24"/>
  <c r="B8" i="24"/>
  <c r="V47" i="23" l="1"/>
  <c r="X46" i="23"/>
  <c r="U46" i="23"/>
  <c r="T46" i="23"/>
  <c r="M46" i="23"/>
  <c r="P46" i="23" s="1"/>
  <c r="L46" i="23"/>
  <c r="O46" i="23" s="1"/>
  <c r="K46" i="23"/>
  <c r="D46" i="23"/>
  <c r="G46" i="23" s="1"/>
  <c r="C46" i="23"/>
  <c r="F46" i="23" s="1"/>
  <c r="B46" i="23"/>
  <c r="X45" i="23"/>
  <c r="Y45" i="23" s="1"/>
  <c r="E45" i="23"/>
  <c r="D45" i="23"/>
  <c r="G45" i="23" s="1"/>
  <c r="C45" i="23"/>
  <c r="F45" i="23" s="1"/>
  <c r="B45" i="23"/>
  <c r="X44" i="23"/>
  <c r="Y44" i="23" s="1"/>
  <c r="E44" i="23"/>
  <c r="D44" i="23"/>
  <c r="G44" i="23" s="1"/>
  <c r="C44" i="23"/>
  <c r="F44" i="23" s="1"/>
  <c r="B44" i="23"/>
  <c r="X43" i="23"/>
  <c r="D43" i="23"/>
  <c r="G43" i="23" s="1"/>
  <c r="C43" i="23"/>
  <c r="F43" i="23" s="1"/>
  <c r="B43" i="23"/>
  <c r="X42" i="23"/>
  <c r="Y42" i="23" s="1"/>
  <c r="G42" i="23"/>
  <c r="E42" i="23"/>
  <c r="D42" i="23"/>
  <c r="C42" i="23"/>
  <c r="F42" i="23" s="1"/>
  <c r="B42" i="23"/>
  <c r="X41" i="23"/>
  <c r="Y41" i="23" s="1"/>
  <c r="E41" i="23"/>
  <c r="D41" i="23"/>
  <c r="G41" i="23" s="1"/>
  <c r="C41" i="23"/>
  <c r="F41" i="23" s="1"/>
  <c r="B41" i="23"/>
  <c r="X40" i="23"/>
  <c r="Y40" i="23" s="1"/>
  <c r="E40" i="23"/>
  <c r="E39" i="23" s="1"/>
  <c r="D40" i="23"/>
  <c r="G40" i="23" s="1"/>
  <c r="C40" i="23"/>
  <c r="F40" i="23" s="1"/>
  <c r="B40" i="23"/>
  <c r="B39" i="23" s="1"/>
  <c r="Y39" i="23"/>
  <c r="D39" i="23"/>
  <c r="Y38" i="23"/>
  <c r="X38" i="23"/>
  <c r="U38" i="23"/>
  <c r="T38" i="23"/>
  <c r="N38" i="23"/>
  <c r="M38" i="23"/>
  <c r="P38" i="23" s="1"/>
  <c r="L38" i="23"/>
  <c r="O38" i="23" s="1"/>
  <c r="K38" i="23"/>
  <c r="F38" i="23"/>
  <c r="E38" i="23"/>
  <c r="D38" i="23"/>
  <c r="G38" i="23" s="1"/>
  <c r="C38" i="23"/>
  <c r="B38" i="23"/>
  <c r="X37" i="23"/>
  <c r="Y37" i="23" s="1"/>
  <c r="U37" i="23"/>
  <c r="T37" i="23"/>
  <c r="N37" i="23"/>
  <c r="M37" i="23"/>
  <c r="P37" i="23" s="1"/>
  <c r="L37" i="23"/>
  <c r="O37" i="23" s="1"/>
  <c r="K37" i="23"/>
  <c r="E37" i="23"/>
  <c r="D37" i="23"/>
  <c r="G37" i="23" s="1"/>
  <c r="C37" i="23"/>
  <c r="F37" i="23" s="1"/>
  <c r="B37" i="23"/>
  <c r="Y36" i="23"/>
  <c r="X36" i="23"/>
  <c r="U36" i="23"/>
  <c r="T36" i="23"/>
  <c r="S36" i="23"/>
  <c r="R36" i="23"/>
  <c r="Q36" i="23"/>
  <c r="N36" i="23"/>
  <c r="M36" i="23"/>
  <c r="P36" i="23" s="1"/>
  <c r="L36" i="23"/>
  <c r="O36" i="23" s="1"/>
  <c r="K36" i="23"/>
  <c r="J36" i="23"/>
  <c r="I36" i="23"/>
  <c r="H36" i="23"/>
  <c r="E36" i="23"/>
  <c r="D36" i="23"/>
  <c r="G36" i="23" s="1"/>
  <c r="C36" i="23"/>
  <c r="F36" i="23" s="1"/>
  <c r="B36" i="23"/>
  <c r="X35" i="23"/>
  <c r="Y35" i="23" s="1"/>
  <c r="U35" i="23"/>
  <c r="T35" i="23"/>
  <c r="O35" i="23"/>
  <c r="N35" i="23"/>
  <c r="M35" i="23"/>
  <c r="P35" i="23" s="1"/>
  <c r="L35" i="23"/>
  <c r="K35" i="23"/>
  <c r="E35" i="23"/>
  <c r="D35" i="23"/>
  <c r="G35" i="23" s="1"/>
  <c r="C35" i="23"/>
  <c r="F35" i="23" s="1"/>
  <c r="B35" i="23"/>
  <c r="X34" i="23"/>
  <c r="Y34" i="23" s="1"/>
  <c r="U34" i="23"/>
  <c r="T34" i="23"/>
  <c r="O34" i="23"/>
  <c r="N34" i="23"/>
  <c r="M34" i="23"/>
  <c r="P34" i="23" s="1"/>
  <c r="L34" i="23"/>
  <c r="K34" i="23"/>
  <c r="E34" i="23"/>
  <c r="D34" i="23"/>
  <c r="G34" i="23" s="1"/>
  <c r="C34" i="23"/>
  <c r="F34" i="23" s="1"/>
  <c r="B34" i="23"/>
  <c r="X33" i="23"/>
  <c r="Y33" i="23" s="1"/>
  <c r="U33" i="23"/>
  <c r="T33" i="23"/>
  <c r="O33" i="23"/>
  <c r="N33" i="23"/>
  <c r="M33" i="23"/>
  <c r="P33" i="23" s="1"/>
  <c r="L33" i="23"/>
  <c r="K33" i="23"/>
  <c r="E33" i="23"/>
  <c r="D33" i="23"/>
  <c r="G33" i="23" s="1"/>
  <c r="C33" i="23"/>
  <c r="F33" i="23" s="1"/>
  <c r="B33" i="23"/>
  <c r="X32" i="23"/>
  <c r="Y32" i="23" s="1"/>
  <c r="E32" i="23"/>
  <c r="D32" i="23"/>
  <c r="G32" i="23" s="1"/>
  <c r="C32" i="23"/>
  <c r="F32" i="23" s="1"/>
  <c r="B32" i="23"/>
  <c r="X31" i="23"/>
  <c r="Y31" i="23" s="1"/>
  <c r="U31" i="23"/>
  <c r="T31" i="23"/>
  <c r="S31" i="23"/>
  <c r="R31" i="23"/>
  <c r="Q31" i="23"/>
  <c r="N31" i="23"/>
  <c r="M31" i="23"/>
  <c r="P31" i="23" s="1"/>
  <c r="L31" i="23"/>
  <c r="O31" i="23" s="1"/>
  <c r="K31" i="23"/>
  <c r="J31" i="23"/>
  <c r="I31" i="23"/>
  <c r="H31" i="23"/>
  <c r="E31" i="23"/>
  <c r="D31" i="23"/>
  <c r="C31" i="23"/>
  <c r="F31" i="23" s="1"/>
  <c r="B31" i="23"/>
  <c r="Y30" i="23"/>
  <c r="X30" i="23"/>
  <c r="U30" i="23"/>
  <c r="T30" i="23"/>
  <c r="N30" i="23"/>
  <c r="M30" i="23"/>
  <c r="P30" i="23" s="1"/>
  <c r="L30" i="23"/>
  <c r="O30" i="23" s="1"/>
  <c r="K30" i="23"/>
  <c r="F30" i="23"/>
  <c r="E30" i="23"/>
  <c r="D30" i="23"/>
  <c r="G30" i="23" s="1"/>
  <c r="C30" i="23"/>
  <c r="B30" i="23"/>
  <c r="X29" i="23"/>
  <c r="Y29" i="23" s="1"/>
  <c r="U29" i="23"/>
  <c r="T29" i="23"/>
  <c r="N29" i="23"/>
  <c r="M29" i="23"/>
  <c r="P29" i="23" s="1"/>
  <c r="L29" i="23"/>
  <c r="O29" i="23" s="1"/>
  <c r="K29" i="23"/>
  <c r="E29" i="23"/>
  <c r="D29" i="23"/>
  <c r="G29" i="23" s="1"/>
  <c r="C29" i="23"/>
  <c r="F29" i="23" s="1"/>
  <c r="B29" i="23"/>
  <c r="Y28" i="23"/>
  <c r="X28" i="23"/>
  <c r="U28" i="23"/>
  <c r="T28" i="23"/>
  <c r="S28" i="23"/>
  <c r="R28" i="23"/>
  <c r="Q28" i="23"/>
  <c r="N28" i="23"/>
  <c r="M28" i="23"/>
  <c r="L28" i="23"/>
  <c r="O28" i="23" s="1"/>
  <c r="K28" i="23"/>
  <c r="J28" i="23"/>
  <c r="I28" i="23"/>
  <c r="H28" i="23"/>
  <c r="E28" i="23"/>
  <c r="D28" i="23"/>
  <c r="G28" i="23" s="1"/>
  <c r="C28" i="23"/>
  <c r="F28" i="23" s="1"/>
  <c r="B28" i="23"/>
  <c r="X27" i="23"/>
  <c r="Y27" i="23" s="1"/>
  <c r="U27" i="23"/>
  <c r="T27" i="23"/>
  <c r="S27" i="23"/>
  <c r="R27" i="23"/>
  <c r="Q27" i="23"/>
  <c r="N27" i="23"/>
  <c r="M27" i="23"/>
  <c r="P27" i="23" s="1"/>
  <c r="L27" i="23"/>
  <c r="O27" i="23" s="1"/>
  <c r="K27" i="23"/>
  <c r="J27" i="23"/>
  <c r="I27" i="23"/>
  <c r="H27" i="23"/>
  <c r="E27" i="23"/>
  <c r="D27" i="23"/>
  <c r="G27" i="23" s="1"/>
  <c r="C27" i="23"/>
  <c r="B27" i="23"/>
  <c r="X26" i="23"/>
  <c r="Y26" i="23" s="1"/>
  <c r="U26" i="23"/>
  <c r="T26" i="23"/>
  <c r="S26" i="23"/>
  <c r="R26" i="23"/>
  <c r="Q26" i="23"/>
  <c r="N26" i="23"/>
  <c r="M26" i="23"/>
  <c r="P26" i="23" s="1"/>
  <c r="L26" i="23"/>
  <c r="K26" i="23"/>
  <c r="J26" i="23"/>
  <c r="I26" i="23"/>
  <c r="H26" i="23"/>
  <c r="E26" i="23"/>
  <c r="D26" i="23"/>
  <c r="G26" i="23" s="1"/>
  <c r="C26" i="23"/>
  <c r="F26" i="23" s="1"/>
  <c r="B26" i="23"/>
  <c r="X25" i="23"/>
  <c r="Y25" i="23" s="1"/>
  <c r="U25" i="23"/>
  <c r="T25" i="23"/>
  <c r="S25" i="23"/>
  <c r="R25" i="23"/>
  <c r="Q25" i="23"/>
  <c r="N25" i="23"/>
  <c r="M25" i="23"/>
  <c r="P25" i="23" s="1"/>
  <c r="L25" i="23"/>
  <c r="O25" i="23" s="1"/>
  <c r="K25" i="23"/>
  <c r="J25" i="23"/>
  <c r="I25" i="23"/>
  <c r="H25" i="23"/>
  <c r="E25" i="23"/>
  <c r="D25" i="23"/>
  <c r="C25" i="23"/>
  <c r="F25" i="23" s="1"/>
  <c r="B25" i="23"/>
  <c r="Y24" i="23"/>
  <c r="X24" i="23"/>
  <c r="U24" i="23"/>
  <c r="T24" i="23"/>
  <c r="S24" i="23"/>
  <c r="R24" i="23"/>
  <c r="Q24" i="23"/>
  <c r="N24" i="23"/>
  <c r="M24" i="23"/>
  <c r="P24" i="23" s="1"/>
  <c r="L24" i="23"/>
  <c r="O24" i="23" s="1"/>
  <c r="K24" i="23"/>
  <c r="J24" i="23"/>
  <c r="I24" i="23"/>
  <c r="H24" i="23"/>
  <c r="E24" i="23"/>
  <c r="D24" i="23"/>
  <c r="G24" i="23" s="1"/>
  <c r="C24" i="23"/>
  <c r="F24" i="23" s="1"/>
  <c r="B24" i="23"/>
  <c r="X23" i="23"/>
  <c r="Y23" i="23" s="1"/>
  <c r="U23" i="23"/>
  <c r="T23" i="23"/>
  <c r="S23" i="23"/>
  <c r="R23" i="23"/>
  <c r="Q23" i="23"/>
  <c r="N23" i="23"/>
  <c r="M23" i="23"/>
  <c r="P23" i="23" s="1"/>
  <c r="L23" i="23"/>
  <c r="O23" i="23" s="1"/>
  <c r="K23" i="23"/>
  <c r="J23" i="23"/>
  <c r="I23" i="23"/>
  <c r="F23" i="23" s="1"/>
  <c r="H23" i="23"/>
  <c r="E23" i="23"/>
  <c r="D23" i="23"/>
  <c r="G23" i="23" s="1"/>
  <c r="C23" i="23"/>
  <c r="B23" i="23"/>
  <c r="X22" i="23"/>
  <c r="Y22" i="23" s="1"/>
  <c r="U22" i="23"/>
  <c r="T22" i="23"/>
  <c r="S22" i="23"/>
  <c r="R22" i="23"/>
  <c r="Q22" i="23"/>
  <c r="N22" i="23"/>
  <c r="M22" i="23"/>
  <c r="P22" i="23" s="1"/>
  <c r="L22" i="23"/>
  <c r="K22" i="23"/>
  <c r="J22" i="23"/>
  <c r="I22" i="23"/>
  <c r="H22" i="23"/>
  <c r="E22" i="23"/>
  <c r="D22" i="23"/>
  <c r="G22" i="23" s="1"/>
  <c r="C22" i="23"/>
  <c r="F22" i="23" s="1"/>
  <c r="B22" i="23"/>
  <c r="X21" i="23"/>
  <c r="Y21" i="23" s="1"/>
  <c r="U21" i="23"/>
  <c r="T21" i="23"/>
  <c r="S21" i="23"/>
  <c r="R21" i="23"/>
  <c r="Q21" i="23"/>
  <c r="N21" i="23"/>
  <c r="M21" i="23"/>
  <c r="P21" i="23" s="1"/>
  <c r="L21" i="23"/>
  <c r="O21" i="23" s="1"/>
  <c r="K21" i="23"/>
  <c r="J21" i="23"/>
  <c r="I21" i="23"/>
  <c r="H21" i="23"/>
  <c r="E21" i="23"/>
  <c r="D21" i="23"/>
  <c r="C21" i="23"/>
  <c r="F21" i="23" s="1"/>
  <c r="B21" i="23"/>
  <c r="Y20" i="23"/>
  <c r="X20" i="23"/>
  <c r="U20" i="23"/>
  <c r="T20" i="23"/>
  <c r="S20" i="23"/>
  <c r="R20" i="23"/>
  <c r="Q20" i="23"/>
  <c r="N20" i="23"/>
  <c r="M20" i="23"/>
  <c r="L20" i="23"/>
  <c r="O20" i="23" s="1"/>
  <c r="K20" i="23"/>
  <c r="J20" i="23"/>
  <c r="I20" i="23"/>
  <c r="H20" i="23"/>
  <c r="E20" i="23"/>
  <c r="D20" i="23"/>
  <c r="G20" i="23" s="1"/>
  <c r="C20" i="23"/>
  <c r="F20" i="23" s="1"/>
  <c r="B20" i="23"/>
  <c r="X19" i="23"/>
  <c r="Y19" i="23" s="1"/>
  <c r="U19" i="23"/>
  <c r="T19" i="23"/>
  <c r="O19" i="23"/>
  <c r="N19" i="23"/>
  <c r="M19" i="23"/>
  <c r="P19" i="23" s="1"/>
  <c r="L19" i="23"/>
  <c r="K19" i="23"/>
  <c r="E19" i="23"/>
  <c r="D19" i="23"/>
  <c r="G19" i="23" s="1"/>
  <c r="C19" i="23"/>
  <c r="F19" i="23" s="1"/>
  <c r="B19" i="23"/>
  <c r="X18" i="23"/>
  <c r="Y18" i="23" s="1"/>
  <c r="U18" i="23"/>
  <c r="T18" i="23"/>
  <c r="S18" i="23"/>
  <c r="R18" i="23"/>
  <c r="Q18" i="23"/>
  <c r="N18" i="23"/>
  <c r="M18" i="23"/>
  <c r="P18" i="23" s="1"/>
  <c r="L18" i="23"/>
  <c r="O18" i="23" s="1"/>
  <c r="K18" i="23"/>
  <c r="J18" i="23"/>
  <c r="I18" i="23"/>
  <c r="H18" i="23"/>
  <c r="E18" i="23"/>
  <c r="D18" i="23"/>
  <c r="G18" i="23" s="1"/>
  <c r="C18" i="23"/>
  <c r="B18" i="23"/>
  <c r="X17" i="23"/>
  <c r="Y17" i="23" s="1"/>
  <c r="U17" i="23"/>
  <c r="T17" i="23"/>
  <c r="N17" i="23"/>
  <c r="M17" i="23"/>
  <c r="P17" i="23" s="1"/>
  <c r="L17" i="23"/>
  <c r="O17" i="23" s="1"/>
  <c r="K17" i="23"/>
  <c r="E17" i="23"/>
  <c r="D17" i="23"/>
  <c r="G17" i="23" s="1"/>
  <c r="C17" i="23"/>
  <c r="F17" i="23" s="1"/>
  <c r="B17" i="23"/>
  <c r="Y16" i="23"/>
  <c r="X16" i="23"/>
  <c r="U16" i="23"/>
  <c r="T16" i="23"/>
  <c r="S16" i="23"/>
  <c r="R16" i="23"/>
  <c r="Q16" i="23"/>
  <c r="N16" i="23"/>
  <c r="M16" i="23"/>
  <c r="L16" i="23"/>
  <c r="O16" i="23" s="1"/>
  <c r="K16" i="23"/>
  <c r="J16" i="23"/>
  <c r="I16" i="23"/>
  <c r="H16" i="23"/>
  <c r="E16" i="23"/>
  <c r="D16" i="23"/>
  <c r="G16" i="23" s="1"/>
  <c r="C16" i="23"/>
  <c r="F16" i="23" s="1"/>
  <c r="B16" i="23"/>
  <c r="X15" i="23"/>
  <c r="Y15" i="23" s="1"/>
  <c r="U15" i="23"/>
  <c r="T15" i="23"/>
  <c r="N15" i="23"/>
  <c r="M15" i="23"/>
  <c r="P15" i="23" s="1"/>
  <c r="L15" i="23"/>
  <c r="O15" i="23" s="1"/>
  <c r="K15" i="23"/>
  <c r="E15" i="23"/>
  <c r="D15" i="23"/>
  <c r="G15" i="23" s="1"/>
  <c r="C15" i="23"/>
  <c r="F15" i="23" s="1"/>
  <c r="B15" i="23"/>
  <c r="X14" i="23"/>
  <c r="Y14" i="23" s="1"/>
  <c r="U14" i="23"/>
  <c r="T14" i="23"/>
  <c r="N14" i="23"/>
  <c r="M14" i="23"/>
  <c r="P14" i="23" s="1"/>
  <c r="L14" i="23"/>
  <c r="O14" i="23" s="1"/>
  <c r="K14" i="23"/>
  <c r="E14" i="23"/>
  <c r="D14" i="23"/>
  <c r="G14" i="23" s="1"/>
  <c r="C14" i="23"/>
  <c r="F14" i="23" s="1"/>
  <c r="B14" i="23"/>
  <c r="X13" i="23"/>
  <c r="Y13" i="23" s="1"/>
  <c r="U13" i="23"/>
  <c r="T13" i="23"/>
  <c r="N13" i="23"/>
  <c r="M13" i="23"/>
  <c r="P13" i="23" s="1"/>
  <c r="L13" i="23"/>
  <c r="O13" i="23" s="1"/>
  <c r="K13" i="23"/>
  <c r="E13" i="23"/>
  <c r="D13" i="23"/>
  <c r="G13" i="23" s="1"/>
  <c r="C13" i="23"/>
  <c r="F13" i="23" s="1"/>
  <c r="B13" i="23"/>
  <c r="X12" i="23"/>
  <c r="Y12" i="23" s="1"/>
  <c r="U12" i="23"/>
  <c r="T12" i="23"/>
  <c r="N12" i="23"/>
  <c r="M12" i="23"/>
  <c r="P12" i="23" s="1"/>
  <c r="L12" i="23"/>
  <c r="O12" i="23" s="1"/>
  <c r="K12" i="23"/>
  <c r="E12" i="23"/>
  <c r="D12" i="23"/>
  <c r="G12" i="23" s="1"/>
  <c r="C12" i="23"/>
  <c r="F12" i="23" s="1"/>
  <c r="B12" i="23"/>
  <c r="X11" i="23"/>
  <c r="Y11" i="23" s="1"/>
  <c r="U11" i="23"/>
  <c r="T11" i="23"/>
  <c r="S11" i="23"/>
  <c r="R11" i="23"/>
  <c r="Q11" i="23"/>
  <c r="N11" i="23"/>
  <c r="M11" i="23"/>
  <c r="P11" i="23" s="1"/>
  <c r="L11" i="23"/>
  <c r="O11" i="23" s="1"/>
  <c r="K11" i="23"/>
  <c r="J11" i="23"/>
  <c r="I11" i="23"/>
  <c r="H11" i="23"/>
  <c r="F11" i="23"/>
  <c r="E11" i="23"/>
  <c r="D11" i="23"/>
  <c r="C11" i="23"/>
  <c r="B11" i="23"/>
  <c r="X10" i="23"/>
  <c r="Y10" i="23" s="1"/>
  <c r="U10" i="23"/>
  <c r="T10" i="23"/>
  <c r="S10" i="23"/>
  <c r="R10" i="23"/>
  <c r="Q10" i="23"/>
  <c r="N10" i="23"/>
  <c r="M10" i="23"/>
  <c r="P10" i="23" s="1"/>
  <c r="L10" i="23"/>
  <c r="K10" i="23"/>
  <c r="J10" i="23"/>
  <c r="I10" i="23"/>
  <c r="H10" i="23"/>
  <c r="E10" i="23"/>
  <c r="D10" i="23"/>
  <c r="G10" i="23" s="1"/>
  <c r="C10" i="23"/>
  <c r="F10" i="23" s="1"/>
  <c r="B10" i="23"/>
  <c r="X9" i="23"/>
  <c r="Y9" i="23" s="1"/>
  <c r="U9" i="23"/>
  <c r="T9" i="23"/>
  <c r="N9" i="23"/>
  <c r="M9" i="23"/>
  <c r="P9" i="23" s="1"/>
  <c r="L9" i="23"/>
  <c r="O9" i="23" s="1"/>
  <c r="K9" i="23"/>
  <c r="E9" i="23"/>
  <c r="D9" i="23"/>
  <c r="G9" i="23" s="1"/>
  <c r="C9" i="23"/>
  <c r="F9" i="23" s="1"/>
  <c r="B9" i="23"/>
  <c r="X8" i="23"/>
  <c r="X47" i="23" s="1"/>
  <c r="U8" i="23"/>
  <c r="T8" i="23"/>
  <c r="N8" i="23"/>
  <c r="N47" i="23" s="1"/>
  <c r="M8" i="23"/>
  <c r="L8" i="23"/>
  <c r="O8" i="23" s="1"/>
  <c r="K8" i="23"/>
  <c r="E8" i="23"/>
  <c r="D8" i="23"/>
  <c r="C8" i="23"/>
  <c r="B8" i="23"/>
  <c r="P16" i="23" l="1"/>
  <c r="F18" i="23"/>
  <c r="F27" i="23"/>
  <c r="P20" i="23"/>
  <c r="P28" i="23"/>
  <c r="G11" i="23"/>
  <c r="B47" i="23"/>
  <c r="K47" i="23"/>
  <c r="H47" i="23"/>
  <c r="O10" i="23"/>
  <c r="Q47" i="23"/>
  <c r="G21" i="23"/>
  <c r="O22" i="23"/>
  <c r="G39" i="23"/>
  <c r="E47" i="23"/>
  <c r="T47" i="23"/>
  <c r="I47" i="23"/>
  <c r="R47" i="23"/>
  <c r="F39" i="23"/>
  <c r="L47" i="23"/>
  <c r="D47" i="23"/>
  <c r="M47" i="23"/>
  <c r="U47" i="23"/>
  <c r="J47" i="23"/>
  <c r="S47" i="23"/>
  <c r="G25" i="23"/>
  <c r="O26" i="23"/>
  <c r="G31" i="23"/>
  <c r="P8" i="23"/>
  <c r="Y8" i="23"/>
  <c r="Y47" i="23" s="1"/>
  <c r="C39" i="23"/>
  <c r="C47" i="23" s="1"/>
  <c r="F8" i="23"/>
  <c r="F47" i="23" s="1"/>
  <c r="G8" i="23"/>
  <c r="O47" i="23" l="1"/>
  <c r="G47" i="23"/>
  <c r="P47" i="23"/>
  <c r="L15" i="22"/>
  <c r="M15" i="22" s="1"/>
  <c r="K15" i="22"/>
  <c r="J15" i="22"/>
  <c r="I15" i="22"/>
  <c r="E15" i="22"/>
  <c r="H13" i="22"/>
  <c r="I13" i="22" s="1"/>
  <c r="G13" i="22"/>
  <c r="F13" i="22"/>
  <c r="D13" i="22"/>
  <c r="L13" i="22" s="1"/>
  <c r="C13" i="22"/>
  <c r="K13" i="22" s="1"/>
  <c r="B13" i="22"/>
  <c r="J13" i="22" s="1"/>
  <c r="L12" i="22"/>
  <c r="M12" i="22" s="1"/>
  <c r="J12" i="22"/>
  <c r="H12" i="22"/>
  <c r="G12" i="22"/>
  <c r="G10" i="22" s="1"/>
  <c r="F12" i="22"/>
  <c r="D12" i="22"/>
  <c r="E12" i="22" s="1"/>
  <c r="C12" i="22"/>
  <c r="K12" i="22" s="1"/>
  <c r="B12" i="22"/>
  <c r="H10" i="22"/>
  <c r="F10" i="22"/>
  <c r="D10" i="22"/>
  <c r="B10" i="22"/>
  <c r="J10" i="22" s="1"/>
  <c r="L40" i="21"/>
  <c r="M40" i="21" s="1"/>
  <c r="K40" i="21"/>
  <c r="J40" i="21"/>
  <c r="E40" i="21"/>
  <c r="L39" i="21"/>
  <c r="M39" i="21" s="1"/>
  <c r="K39" i="21"/>
  <c r="H39" i="21"/>
  <c r="G39" i="21"/>
  <c r="F39" i="21"/>
  <c r="D39" i="21"/>
  <c r="E39" i="21" s="1"/>
  <c r="C39" i="21"/>
  <c r="B39" i="21"/>
  <c r="J39" i="21" s="1"/>
  <c r="L38" i="21"/>
  <c r="M38" i="21" s="1"/>
  <c r="K38" i="21"/>
  <c r="J38" i="21"/>
  <c r="E38" i="21"/>
  <c r="L36" i="21"/>
  <c r="M36" i="21" s="1"/>
  <c r="K36" i="21"/>
  <c r="J36" i="21"/>
  <c r="E36" i="21"/>
  <c r="L34" i="21"/>
  <c r="H34" i="21"/>
  <c r="G34" i="21"/>
  <c r="F34" i="21"/>
  <c r="D34" i="21"/>
  <c r="E34" i="21" s="1"/>
  <c r="C34" i="21"/>
  <c r="K34" i="21" s="1"/>
  <c r="B34" i="21"/>
  <c r="J34" i="21" s="1"/>
  <c r="L33" i="21"/>
  <c r="M33" i="21" s="1"/>
  <c r="K33" i="21"/>
  <c r="J33" i="21"/>
  <c r="E33" i="21"/>
  <c r="L31" i="21"/>
  <c r="M31" i="21" s="1"/>
  <c r="K31" i="21"/>
  <c r="J31" i="21"/>
  <c r="E31" i="21"/>
  <c r="M30" i="21"/>
  <c r="L30" i="21"/>
  <c r="K30" i="21"/>
  <c r="J30" i="21"/>
  <c r="E30" i="21"/>
  <c r="L29" i="21"/>
  <c r="M29" i="21" s="1"/>
  <c r="K29" i="21"/>
  <c r="J29" i="21"/>
  <c r="E29" i="21"/>
  <c r="L28" i="21"/>
  <c r="M28" i="21" s="1"/>
  <c r="K28" i="21"/>
  <c r="J28" i="21"/>
  <c r="E28" i="21"/>
  <c r="L26" i="21"/>
  <c r="M26" i="21" s="1"/>
  <c r="K26" i="21"/>
  <c r="J26" i="21"/>
  <c r="E26" i="21"/>
  <c r="J23" i="21"/>
  <c r="H23" i="21"/>
  <c r="H22" i="21" s="1"/>
  <c r="G23" i="21"/>
  <c r="F23" i="21"/>
  <c r="D23" i="21"/>
  <c r="L23" i="21" s="1"/>
  <c r="C23" i="21"/>
  <c r="K23" i="21" s="1"/>
  <c r="B23" i="21"/>
  <c r="G22" i="21"/>
  <c r="F22" i="21"/>
  <c r="C22" i="21"/>
  <c r="K22" i="21" s="1"/>
  <c r="L21" i="21"/>
  <c r="M21" i="21" s="1"/>
  <c r="K21" i="21"/>
  <c r="J21" i="21"/>
  <c r="I21" i="21"/>
  <c r="L20" i="21"/>
  <c r="M20" i="21" s="1"/>
  <c r="K20" i="21"/>
  <c r="J20" i="21"/>
  <c r="I20" i="21"/>
  <c r="M19" i="21"/>
  <c r="L19" i="21"/>
  <c r="K19" i="21"/>
  <c r="J19" i="21"/>
  <c r="I19" i="21"/>
  <c r="L18" i="21"/>
  <c r="K18" i="21"/>
  <c r="M18" i="21" s="1"/>
  <c r="J18" i="21"/>
  <c r="I18" i="21"/>
  <c r="L17" i="21"/>
  <c r="M17" i="21" s="1"/>
  <c r="K17" i="21"/>
  <c r="J17" i="21"/>
  <c r="I17" i="21"/>
  <c r="L16" i="21"/>
  <c r="M16" i="21" s="1"/>
  <c r="K16" i="21"/>
  <c r="J16" i="21"/>
  <c r="I16" i="21"/>
  <c r="M15" i="21"/>
  <c r="L15" i="21"/>
  <c r="K15" i="21"/>
  <c r="J15" i="21"/>
  <c r="I15" i="21"/>
  <c r="I14" i="21"/>
  <c r="H14" i="21"/>
  <c r="L14" i="21" s="1"/>
  <c r="G14" i="21"/>
  <c r="G11" i="21" s="1"/>
  <c r="G9" i="21" s="1"/>
  <c r="F14" i="21"/>
  <c r="F11" i="21" s="1"/>
  <c r="L13" i="21"/>
  <c r="K13" i="21"/>
  <c r="J13" i="21"/>
  <c r="H11" i="21"/>
  <c r="I11" i="21" s="1"/>
  <c r="D11" i="21"/>
  <c r="C11" i="21"/>
  <c r="B11" i="21"/>
  <c r="C9" i="21"/>
  <c r="K9" i="21" s="1"/>
  <c r="Q38" i="18"/>
  <c r="P38" i="18"/>
  <c r="O38" i="18"/>
  <c r="N38" i="18"/>
  <c r="M38" i="18"/>
  <c r="L38" i="18"/>
  <c r="K38" i="18"/>
  <c r="J38" i="18"/>
  <c r="I38" i="18"/>
  <c r="H38" i="18"/>
  <c r="G38" i="18"/>
  <c r="F38" i="18"/>
  <c r="E37" i="18"/>
  <c r="D37" i="18"/>
  <c r="C37" i="18"/>
  <c r="E36" i="18"/>
  <c r="D36" i="18"/>
  <c r="C36" i="18"/>
  <c r="E35" i="18"/>
  <c r="D35" i="18"/>
  <c r="C35" i="18"/>
  <c r="E34" i="18"/>
  <c r="D34" i="18"/>
  <c r="C34" i="18"/>
  <c r="E33" i="18"/>
  <c r="D33" i="18"/>
  <c r="C33" i="18"/>
  <c r="E32" i="18"/>
  <c r="D32" i="18"/>
  <c r="C32" i="18"/>
  <c r="E31" i="18"/>
  <c r="D31" i="18"/>
  <c r="C31" i="18"/>
  <c r="E30" i="18"/>
  <c r="D30" i="18"/>
  <c r="C30" i="18"/>
  <c r="E29" i="18"/>
  <c r="D29" i="18"/>
  <c r="C29" i="18"/>
  <c r="E27" i="18"/>
  <c r="D27" i="18"/>
  <c r="C27" i="18"/>
  <c r="E26" i="18"/>
  <c r="D26" i="18"/>
  <c r="C26" i="18"/>
  <c r="E25" i="18"/>
  <c r="D25" i="18"/>
  <c r="C25" i="18"/>
  <c r="E24" i="18"/>
  <c r="D24" i="18"/>
  <c r="C24" i="18"/>
  <c r="E23" i="18"/>
  <c r="D23" i="18"/>
  <c r="C23" i="18"/>
  <c r="E22" i="18"/>
  <c r="D22" i="18"/>
  <c r="C22" i="18"/>
  <c r="E21" i="18"/>
  <c r="D21" i="18"/>
  <c r="C21" i="18"/>
  <c r="E20" i="18"/>
  <c r="D20" i="18"/>
  <c r="C20" i="18"/>
  <c r="E19" i="18"/>
  <c r="D19" i="18"/>
  <c r="C19" i="18"/>
  <c r="E18" i="18"/>
  <c r="D18" i="18"/>
  <c r="C18" i="18"/>
  <c r="E17" i="18"/>
  <c r="D17" i="18"/>
  <c r="C17" i="18"/>
  <c r="E16" i="18"/>
  <c r="D16" i="18"/>
  <c r="C16" i="18"/>
  <c r="E15" i="18"/>
  <c r="D15" i="18"/>
  <c r="C15" i="18"/>
  <c r="E14" i="18"/>
  <c r="D14" i="18"/>
  <c r="C14" i="18"/>
  <c r="E13" i="18"/>
  <c r="D13" i="18"/>
  <c r="C13" i="18"/>
  <c r="E11" i="18"/>
  <c r="D11" i="18"/>
  <c r="C11" i="18"/>
  <c r="E9" i="18"/>
  <c r="D9" i="18"/>
  <c r="C9" i="18"/>
  <c r="E8" i="18"/>
  <c r="E38" i="18" s="1"/>
  <c r="D8" i="18"/>
  <c r="D38" i="18" s="1"/>
  <c r="C8" i="18"/>
  <c r="C38" i="18" s="1"/>
  <c r="M13" i="22" l="1"/>
  <c r="C10" i="22"/>
  <c r="K10" i="22" s="1"/>
  <c r="L10" i="22"/>
  <c r="M10" i="22" s="1"/>
  <c r="E13" i="22"/>
  <c r="F9" i="21"/>
  <c r="J11" i="21"/>
  <c r="K11" i="21"/>
  <c r="M14" i="21"/>
  <c r="M23" i="21"/>
  <c r="M34" i="21"/>
  <c r="L11" i="21"/>
  <c r="M11" i="21" s="1"/>
  <c r="H9" i="21"/>
  <c r="I9" i="21" s="1"/>
  <c r="J14" i="21"/>
  <c r="K14" i="21"/>
  <c r="D22" i="21"/>
  <c r="E23" i="21"/>
  <c r="B22" i="21"/>
  <c r="N102" i="17"/>
  <c r="M102" i="17"/>
  <c r="L102" i="17"/>
  <c r="K102" i="17"/>
  <c r="J102" i="17"/>
  <c r="I102" i="17"/>
  <c r="H102" i="17"/>
  <c r="G102" i="17"/>
  <c r="F102" i="17"/>
  <c r="N100" i="17"/>
  <c r="M100" i="17"/>
  <c r="L100" i="17"/>
  <c r="K100" i="17"/>
  <c r="J100" i="17"/>
  <c r="I100" i="17"/>
  <c r="H100" i="17"/>
  <c r="G100" i="17"/>
  <c r="F100" i="17"/>
  <c r="N99" i="17"/>
  <c r="M99" i="17"/>
  <c r="L99" i="17"/>
  <c r="K99" i="17"/>
  <c r="J99" i="17"/>
  <c r="I99" i="17"/>
  <c r="H99" i="17"/>
  <c r="G99" i="17"/>
  <c r="F99" i="17"/>
  <c r="E99" i="17"/>
  <c r="N98" i="17"/>
  <c r="M98" i="17"/>
  <c r="L98" i="17"/>
  <c r="K98" i="17"/>
  <c r="J98" i="17"/>
  <c r="I98" i="17"/>
  <c r="H98" i="17"/>
  <c r="G98" i="17"/>
  <c r="F98" i="17"/>
  <c r="D98" i="17"/>
  <c r="N97" i="17"/>
  <c r="M97" i="17"/>
  <c r="L97" i="17"/>
  <c r="K97" i="17"/>
  <c r="J97" i="17"/>
  <c r="I97" i="17"/>
  <c r="H97" i="17"/>
  <c r="G97" i="17"/>
  <c r="F97" i="17"/>
  <c r="N96" i="17"/>
  <c r="M96" i="17"/>
  <c r="L96" i="17"/>
  <c r="K96" i="17"/>
  <c r="J96" i="17"/>
  <c r="I96" i="17"/>
  <c r="H96" i="17"/>
  <c r="G96" i="17"/>
  <c r="F96" i="17"/>
  <c r="N95" i="17"/>
  <c r="M95" i="17"/>
  <c r="L95" i="17"/>
  <c r="K95" i="17"/>
  <c r="J95" i="17"/>
  <c r="I95" i="17"/>
  <c r="H95" i="17"/>
  <c r="G95" i="17"/>
  <c r="F95" i="17"/>
  <c r="E95" i="17"/>
  <c r="N94" i="17"/>
  <c r="M94" i="17"/>
  <c r="L94" i="17"/>
  <c r="K94" i="17"/>
  <c r="J94" i="17"/>
  <c r="I94" i="17"/>
  <c r="H94" i="17"/>
  <c r="G94" i="17"/>
  <c r="F94" i="17"/>
  <c r="D94" i="17"/>
  <c r="N93" i="17"/>
  <c r="M93" i="17"/>
  <c r="L93" i="17"/>
  <c r="K93" i="17"/>
  <c r="J93" i="17"/>
  <c r="I93" i="17"/>
  <c r="H93" i="17"/>
  <c r="G93" i="17"/>
  <c r="F93" i="17"/>
  <c r="N92" i="17"/>
  <c r="M92" i="17"/>
  <c r="L92" i="17"/>
  <c r="K92" i="17"/>
  <c r="J92" i="17"/>
  <c r="I92" i="17"/>
  <c r="H92" i="17"/>
  <c r="G92" i="17"/>
  <c r="F92" i="17"/>
  <c r="N91" i="17"/>
  <c r="M91" i="17"/>
  <c r="L91" i="17"/>
  <c r="K91" i="17"/>
  <c r="J91" i="17"/>
  <c r="I91" i="17"/>
  <c r="H91" i="17"/>
  <c r="G91" i="17"/>
  <c r="F91" i="17"/>
  <c r="E91" i="17"/>
  <c r="N90" i="17"/>
  <c r="M90" i="17"/>
  <c r="L90" i="17"/>
  <c r="K90" i="17"/>
  <c r="J90" i="17"/>
  <c r="I90" i="17"/>
  <c r="H90" i="17"/>
  <c r="G90" i="17"/>
  <c r="F90" i="17"/>
  <c r="D90" i="17"/>
  <c r="N89" i="17"/>
  <c r="M89" i="17"/>
  <c r="L89" i="17"/>
  <c r="K89" i="17"/>
  <c r="J89" i="17"/>
  <c r="I89" i="17"/>
  <c r="H89" i="17"/>
  <c r="G89" i="17"/>
  <c r="F89" i="17"/>
  <c r="N88" i="17"/>
  <c r="M88" i="17"/>
  <c r="L88" i="17"/>
  <c r="K88" i="17"/>
  <c r="J88" i="17"/>
  <c r="I88" i="17"/>
  <c r="H88" i="17"/>
  <c r="G88" i="17"/>
  <c r="F88" i="17"/>
  <c r="N87" i="17"/>
  <c r="M87" i="17"/>
  <c r="L87" i="17"/>
  <c r="K87" i="17"/>
  <c r="J87" i="17"/>
  <c r="I87" i="17"/>
  <c r="H87" i="17"/>
  <c r="G87" i="17"/>
  <c r="F87" i="17"/>
  <c r="E87" i="17"/>
  <c r="N86" i="17"/>
  <c r="M86" i="17"/>
  <c r="L86" i="17"/>
  <c r="K86" i="17"/>
  <c r="J86" i="17"/>
  <c r="I86" i="17"/>
  <c r="H86" i="17"/>
  <c r="G86" i="17"/>
  <c r="F86" i="17"/>
  <c r="D86" i="17"/>
  <c r="N85" i="17"/>
  <c r="M85" i="17"/>
  <c r="L85" i="17"/>
  <c r="K85" i="17"/>
  <c r="J85" i="17"/>
  <c r="I85" i="17"/>
  <c r="H85" i="17"/>
  <c r="G85" i="17"/>
  <c r="F85" i="17"/>
  <c r="N84" i="17"/>
  <c r="M84" i="17"/>
  <c r="L84" i="17"/>
  <c r="K84" i="17"/>
  <c r="J84" i="17"/>
  <c r="I84" i="17"/>
  <c r="H84" i="17"/>
  <c r="G84" i="17"/>
  <c r="F84" i="17"/>
  <c r="N83" i="17"/>
  <c r="M83" i="17"/>
  <c r="L83" i="17"/>
  <c r="K83" i="17"/>
  <c r="J83" i="17"/>
  <c r="I83" i="17"/>
  <c r="H83" i="17"/>
  <c r="G83" i="17"/>
  <c r="F83" i="17"/>
  <c r="N82" i="17"/>
  <c r="M82" i="17"/>
  <c r="L82" i="17"/>
  <c r="K82" i="17"/>
  <c r="J82" i="17"/>
  <c r="I82" i="17"/>
  <c r="H82" i="17"/>
  <c r="G82" i="17"/>
  <c r="F82" i="17"/>
  <c r="D82" i="17"/>
  <c r="N81" i="17"/>
  <c r="M81" i="17"/>
  <c r="L81" i="17"/>
  <c r="K81" i="17"/>
  <c r="J81" i="17"/>
  <c r="I81" i="17"/>
  <c r="H81" i="17"/>
  <c r="G81" i="17"/>
  <c r="F81" i="17"/>
  <c r="N80" i="17"/>
  <c r="M80" i="17"/>
  <c r="L80" i="17"/>
  <c r="K80" i="17"/>
  <c r="J80" i="17"/>
  <c r="I80" i="17"/>
  <c r="H80" i="17"/>
  <c r="G80" i="17"/>
  <c r="F80" i="17"/>
  <c r="N79" i="17"/>
  <c r="M79" i="17"/>
  <c r="L79" i="17"/>
  <c r="K79" i="17"/>
  <c r="J79" i="17"/>
  <c r="I79" i="17"/>
  <c r="H79" i="17"/>
  <c r="G79" i="17"/>
  <c r="F79" i="17"/>
  <c r="E79" i="17"/>
  <c r="N78" i="17"/>
  <c r="M78" i="17"/>
  <c r="L78" i="17"/>
  <c r="K78" i="17"/>
  <c r="J78" i="17"/>
  <c r="I78" i="17"/>
  <c r="H78" i="17"/>
  <c r="G78" i="17"/>
  <c r="F78" i="17"/>
  <c r="E78" i="17"/>
  <c r="D78" i="17"/>
  <c r="N77" i="17"/>
  <c r="M77" i="17"/>
  <c r="L77" i="17"/>
  <c r="K77" i="17"/>
  <c r="J77" i="17"/>
  <c r="I77" i="17"/>
  <c r="H77" i="17"/>
  <c r="G77" i="17"/>
  <c r="F77" i="17"/>
  <c r="N76" i="17"/>
  <c r="M76" i="17"/>
  <c r="L76" i="17"/>
  <c r="K76" i="17"/>
  <c r="J76" i="17"/>
  <c r="I76" i="17"/>
  <c r="H76" i="17"/>
  <c r="G76" i="17"/>
  <c r="F76" i="17"/>
  <c r="E76" i="17"/>
  <c r="D76" i="17"/>
  <c r="N75" i="17"/>
  <c r="M75" i="17"/>
  <c r="M71" i="17" s="1"/>
  <c r="L75" i="17"/>
  <c r="K75" i="17"/>
  <c r="J75" i="17"/>
  <c r="I75" i="17"/>
  <c r="I71" i="17" s="1"/>
  <c r="H75" i="17"/>
  <c r="G75" i="17"/>
  <c r="F75" i="17"/>
  <c r="E75" i="17"/>
  <c r="N74" i="17"/>
  <c r="M74" i="17"/>
  <c r="L74" i="17"/>
  <c r="L71" i="17" s="1"/>
  <c r="K74" i="17"/>
  <c r="J74" i="17"/>
  <c r="I74" i="17"/>
  <c r="H74" i="17"/>
  <c r="H71" i="17" s="1"/>
  <c r="G74" i="17"/>
  <c r="F74" i="17"/>
  <c r="D74" i="17"/>
  <c r="N73" i="17"/>
  <c r="M73" i="17"/>
  <c r="L73" i="17"/>
  <c r="K73" i="17"/>
  <c r="K71" i="17" s="1"/>
  <c r="J73" i="17"/>
  <c r="I73" i="17"/>
  <c r="H73" i="17"/>
  <c r="G73" i="17"/>
  <c r="G71" i="17" s="1"/>
  <c r="F73" i="17"/>
  <c r="E73" i="17"/>
  <c r="D73" i="17"/>
  <c r="N71" i="17"/>
  <c r="J71" i="17"/>
  <c r="F71" i="17"/>
  <c r="C71" i="17"/>
  <c r="E70" i="17"/>
  <c r="E102" i="17" s="1"/>
  <c r="D70" i="17"/>
  <c r="D102" i="17" s="1"/>
  <c r="C70" i="17"/>
  <c r="E69" i="17"/>
  <c r="D69" i="17"/>
  <c r="C69" i="17"/>
  <c r="E68" i="17"/>
  <c r="E100" i="17" s="1"/>
  <c r="D68" i="17"/>
  <c r="D100" i="17" s="1"/>
  <c r="C68" i="17"/>
  <c r="E67" i="17"/>
  <c r="D67" i="17"/>
  <c r="D99" i="17" s="1"/>
  <c r="C67" i="17"/>
  <c r="E66" i="17"/>
  <c r="E98" i="17" s="1"/>
  <c r="D66" i="17"/>
  <c r="C66" i="17"/>
  <c r="E65" i="17"/>
  <c r="E97" i="17" s="1"/>
  <c r="D65" i="17"/>
  <c r="D97" i="17" s="1"/>
  <c r="C65" i="17"/>
  <c r="E64" i="17"/>
  <c r="E96" i="17" s="1"/>
  <c r="D64" i="17"/>
  <c r="D96" i="17" s="1"/>
  <c r="C64" i="17"/>
  <c r="E63" i="17"/>
  <c r="D63" i="17"/>
  <c r="D95" i="17" s="1"/>
  <c r="C63" i="17"/>
  <c r="E62" i="17"/>
  <c r="E94" i="17" s="1"/>
  <c r="D62" i="17"/>
  <c r="C62" i="17"/>
  <c r="E61" i="17"/>
  <c r="D61" i="17"/>
  <c r="C61" i="17"/>
  <c r="E60" i="17"/>
  <c r="D60" i="17"/>
  <c r="C60" i="17"/>
  <c r="E59" i="17"/>
  <c r="D59" i="17"/>
  <c r="C59" i="17"/>
  <c r="E58" i="17"/>
  <c r="E90" i="17" s="1"/>
  <c r="D58" i="17"/>
  <c r="C58" i="17"/>
  <c r="E57" i="17"/>
  <c r="D57" i="17"/>
  <c r="C57" i="17"/>
  <c r="E56" i="17"/>
  <c r="D56" i="17"/>
  <c r="C56" i="17"/>
  <c r="E55" i="17"/>
  <c r="D55" i="17"/>
  <c r="C55" i="17"/>
  <c r="E54" i="17"/>
  <c r="D54" i="17"/>
  <c r="C54" i="17"/>
  <c r="E53" i="17"/>
  <c r="D53" i="17"/>
  <c r="C53" i="17"/>
  <c r="E52" i="17"/>
  <c r="E84" i="17" s="1"/>
  <c r="D52" i="17"/>
  <c r="D84" i="17" s="1"/>
  <c r="C52" i="17"/>
  <c r="E51" i="17"/>
  <c r="D51" i="17"/>
  <c r="C51" i="17"/>
  <c r="E50" i="17"/>
  <c r="E82" i="17" s="1"/>
  <c r="D50" i="17"/>
  <c r="C50" i="17"/>
  <c r="E49" i="17"/>
  <c r="E81" i="17" s="1"/>
  <c r="D49" i="17"/>
  <c r="D81" i="17" s="1"/>
  <c r="C49" i="17"/>
  <c r="E48" i="17"/>
  <c r="E80" i="17" s="1"/>
  <c r="D48" i="17"/>
  <c r="D80" i="17" s="1"/>
  <c r="C48" i="17"/>
  <c r="E47" i="17"/>
  <c r="D47" i="17"/>
  <c r="D79" i="17" s="1"/>
  <c r="C47" i="17"/>
  <c r="E45" i="17"/>
  <c r="E77" i="17" s="1"/>
  <c r="D45" i="17"/>
  <c r="D77" i="17" s="1"/>
  <c r="C45" i="17"/>
  <c r="E43" i="17"/>
  <c r="D43" i="17"/>
  <c r="D39" i="17" s="1"/>
  <c r="C43" i="17"/>
  <c r="E42" i="17"/>
  <c r="D42" i="17"/>
  <c r="C42" i="17"/>
  <c r="N39" i="17"/>
  <c r="M39" i="17"/>
  <c r="L39" i="17"/>
  <c r="K39" i="17"/>
  <c r="J39" i="17"/>
  <c r="I39" i="17"/>
  <c r="H39" i="17"/>
  <c r="G39" i="17"/>
  <c r="F39" i="17"/>
  <c r="C39" i="17"/>
  <c r="E37" i="17"/>
  <c r="D37" i="17"/>
  <c r="C37" i="17"/>
  <c r="E29" i="17"/>
  <c r="E93" i="17" s="1"/>
  <c r="D29" i="17"/>
  <c r="D93" i="17" s="1"/>
  <c r="C29" i="17"/>
  <c r="E28" i="17"/>
  <c r="E92" i="17" s="1"/>
  <c r="D28" i="17"/>
  <c r="D92" i="17" s="1"/>
  <c r="C28" i="17"/>
  <c r="E27" i="17"/>
  <c r="D27" i="17"/>
  <c r="D91" i="17" s="1"/>
  <c r="C27" i="17"/>
  <c r="E25" i="17"/>
  <c r="E89" i="17" s="1"/>
  <c r="D25" i="17"/>
  <c r="D89" i="17" s="1"/>
  <c r="C25" i="17"/>
  <c r="E24" i="17"/>
  <c r="E88" i="17" s="1"/>
  <c r="D24" i="17"/>
  <c r="D88" i="17" s="1"/>
  <c r="C24" i="17"/>
  <c r="E23" i="17"/>
  <c r="D23" i="17"/>
  <c r="D87" i="17" s="1"/>
  <c r="C23" i="17"/>
  <c r="E22" i="17"/>
  <c r="E86" i="17" s="1"/>
  <c r="D22" i="17"/>
  <c r="C22" i="17"/>
  <c r="E21" i="17"/>
  <c r="E85" i="17" s="1"/>
  <c r="D21" i="17"/>
  <c r="D85" i="17" s="1"/>
  <c r="C21" i="17"/>
  <c r="E19" i="17"/>
  <c r="E7" i="17" s="1"/>
  <c r="D19" i="17"/>
  <c r="D83" i="17" s="1"/>
  <c r="C19" i="17"/>
  <c r="E11" i="17"/>
  <c r="D11" i="17"/>
  <c r="D75" i="17" s="1"/>
  <c r="C11" i="17"/>
  <c r="E10" i="17"/>
  <c r="E74" i="17" s="1"/>
  <c r="D10" i="17"/>
  <c r="C10" i="17"/>
  <c r="N7" i="17"/>
  <c r="M7" i="17"/>
  <c r="L7" i="17"/>
  <c r="K7" i="17"/>
  <c r="J7" i="17"/>
  <c r="I7" i="17"/>
  <c r="H7" i="17"/>
  <c r="G7" i="17"/>
  <c r="F7" i="17"/>
  <c r="C7" i="17"/>
  <c r="E10" i="22" l="1"/>
  <c r="E22" i="21"/>
  <c r="L22" i="21"/>
  <c r="M22" i="21" s="1"/>
  <c r="D9" i="21"/>
  <c r="J22" i="21"/>
  <c r="B9" i="21"/>
  <c r="J9" i="21" s="1"/>
  <c r="D71" i="17"/>
  <c r="D7" i="17"/>
  <c r="E83" i="17"/>
  <c r="E71" i="17" s="1"/>
  <c r="E39" i="17"/>
  <c r="E9" i="21" l="1"/>
  <c r="L9" i="21"/>
  <c r="M9" i="21" s="1"/>
  <c r="E269" i="15"/>
  <c r="D269" i="15"/>
  <c r="F44" i="4" l="1"/>
  <c r="G44" i="4" s="1"/>
  <c r="E44" i="4"/>
  <c r="C44" i="4"/>
  <c r="D44" i="4" s="1"/>
  <c r="B44" i="4"/>
  <c r="D42" i="4"/>
  <c r="G41" i="4"/>
  <c r="D40" i="4"/>
  <c r="D39" i="4"/>
  <c r="D38" i="4"/>
  <c r="D37" i="4"/>
  <c r="D36" i="4"/>
  <c r="D35" i="4"/>
  <c r="D34" i="4"/>
  <c r="D33" i="4"/>
  <c r="D32" i="4"/>
  <c r="D31" i="4"/>
  <c r="G30" i="4"/>
  <c r="D30" i="4"/>
  <c r="G29" i="4"/>
  <c r="D29" i="4"/>
  <c r="G28" i="4"/>
  <c r="D28" i="4"/>
  <c r="D27" i="4"/>
  <c r="G26" i="4"/>
  <c r="D26" i="4"/>
  <c r="D25" i="4"/>
  <c r="G24" i="4"/>
  <c r="D24" i="4"/>
  <c r="G23" i="4"/>
  <c r="D23" i="4"/>
  <c r="D22" i="4"/>
  <c r="D21" i="4"/>
  <c r="G20" i="4"/>
  <c r="D20" i="4"/>
  <c r="D19" i="4"/>
  <c r="D18" i="4"/>
  <c r="D17" i="4"/>
  <c r="D16" i="4"/>
  <c r="D15" i="4"/>
  <c r="D14" i="4"/>
  <c r="D13" i="4"/>
  <c r="D11" i="4"/>
  <c r="D10" i="4"/>
  <c r="D9" i="4"/>
</calcChain>
</file>

<file path=xl/sharedStrings.xml><?xml version="1.0" encoding="utf-8"?>
<sst xmlns="http://schemas.openxmlformats.org/spreadsheetml/2006/main" count="4776" uniqueCount="1714">
  <si>
    <t>Štátna pokladnica</t>
  </si>
  <si>
    <t>Tabuľka: 1</t>
  </si>
  <si>
    <t>Strana: 1</t>
  </si>
  <si>
    <t>(v tis. eur)</t>
  </si>
  <si>
    <t xml:space="preserve"> Ukazovateľ</t>
  </si>
  <si>
    <t xml:space="preserve"> Schválený   rozpočet </t>
  </si>
  <si>
    <t xml:space="preserve"> Upravený    rozpočet </t>
  </si>
  <si>
    <t xml:space="preserve"> Skutočnosť</t>
  </si>
  <si>
    <t>% k upravenému rozpočtu</t>
  </si>
  <si>
    <t xml:space="preserve"> I.</t>
  </si>
  <si>
    <t xml:space="preserve"> PRÍJMY spolu</t>
  </si>
  <si>
    <t xml:space="preserve"> A.</t>
  </si>
  <si>
    <t xml:space="preserve"> Daňové príjmy</t>
  </si>
  <si>
    <t xml:space="preserve"> 1.</t>
  </si>
  <si>
    <t xml:space="preserve"> Dane z príjmov a kapitálového majetku</t>
  </si>
  <si>
    <t xml:space="preserve">          v tom: - daň z príjmov fyzickej osoby</t>
  </si>
  <si>
    <t xml:space="preserve">                       v tom: - zo závislej činnosti </t>
  </si>
  <si>
    <t xml:space="preserve">                                 - z podnikania, z inej samostatnej zárobkovej činnosti a z prenájmu</t>
  </si>
  <si>
    <t xml:space="preserve">                                 - výnos dane z príjmov poukázaný územnej samospráve</t>
  </si>
  <si>
    <t xml:space="preserve">                                 - prevod podielu dane z príjmov fyzických osôb na osobitný účel</t>
  </si>
  <si>
    <t xml:space="preserve">                     - daň z príjmov právnickej osoby</t>
  </si>
  <si>
    <t xml:space="preserve">                     - daň z príjmov vyberaná zrážkou</t>
  </si>
  <si>
    <t xml:space="preserve"> 2.</t>
  </si>
  <si>
    <t xml:space="preserve"> Dane z majetku</t>
  </si>
  <si>
    <t xml:space="preserve"> 3.</t>
  </si>
  <si>
    <t xml:space="preserve"> Dane za tovary a služby</t>
  </si>
  <si>
    <t xml:space="preserve">          v tom: - daň z pridanej hodnoty</t>
  </si>
  <si>
    <t xml:space="preserve">                     - spotrebné dane</t>
  </si>
  <si>
    <t xml:space="preserve">                     - dane z používania tovarov a z povolenia na výkon činnosti</t>
  </si>
  <si>
    <t xml:space="preserve">                     - iné dane za tovary a služby</t>
  </si>
  <si>
    <t xml:space="preserve"> 4.</t>
  </si>
  <si>
    <t xml:space="preserve"> Dane z medzinárodného obchodu a transakcií                       </t>
  </si>
  <si>
    <t xml:space="preserve">          z toho: - podiel na vybraných finančných prostriedkoch</t>
  </si>
  <si>
    <t xml:space="preserve"> 5.</t>
  </si>
  <si>
    <t xml:space="preserve"> Sankcie uložené v daňovom konaní a sankcie súvis.s úhrad.za služby verej.poskytov.Rozhlasom a tel.                     </t>
  </si>
  <si>
    <t>6.</t>
  </si>
  <si>
    <t xml:space="preserve"> Iné dane (dane z emisných kvót)</t>
  </si>
  <si>
    <t xml:space="preserve"> B.</t>
  </si>
  <si>
    <t xml:space="preserve"> Nedaňové príjmy</t>
  </si>
  <si>
    <t xml:space="preserve"> Príjmy z podnikania a z vlastníctva majetku</t>
  </si>
  <si>
    <t xml:space="preserve"> Administratívne poplatky a iné poplatky a platby</t>
  </si>
  <si>
    <t xml:space="preserve"> Kapitálové príjmy</t>
  </si>
  <si>
    <t xml:space="preserve"> Úroky z tuzemských a zahraničných úverov, pôžičiek, návrat.finan.výpomocí, vkladov a ážio</t>
  </si>
  <si>
    <t>5.</t>
  </si>
  <si>
    <t xml:space="preserve"> Iné nedaňové príjmy</t>
  </si>
  <si>
    <t xml:space="preserve"> C.</t>
  </si>
  <si>
    <t xml:space="preserve"> Granty a transfery</t>
  </si>
  <si>
    <t xml:space="preserve">          v tom: - tuzemské granty a transfery </t>
  </si>
  <si>
    <t xml:space="preserve">                     - zahraničné granty a transfery </t>
  </si>
  <si>
    <t xml:space="preserve">                       z toho: - prostriedky z rozpočtu EÚ</t>
  </si>
  <si>
    <t xml:space="preserve"> II.</t>
  </si>
  <si>
    <t xml:space="preserve"> VÝDAVKY spolu</t>
  </si>
  <si>
    <t xml:space="preserve"> Bežné výdavky</t>
  </si>
  <si>
    <t>1.</t>
  </si>
  <si>
    <t xml:space="preserve"> Mzdy, platy, služobné príjmy a ostatné osobné vyrovnania</t>
  </si>
  <si>
    <t>2.</t>
  </si>
  <si>
    <t xml:space="preserve"> Poistné a príspevok do poisťovní</t>
  </si>
  <si>
    <t>3.</t>
  </si>
  <si>
    <t xml:space="preserve"> Tovary a služby</t>
  </si>
  <si>
    <t>4.</t>
  </si>
  <si>
    <t xml:space="preserve"> Bežné transfery</t>
  </si>
  <si>
    <r>
      <t xml:space="preserve">          z toho: </t>
    </r>
    <r>
      <rPr>
        <sz val="10"/>
        <rFont val="Arial CE"/>
        <charset val="238"/>
      </rPr>
      <t>-</t>
    </r>
    <r>
      <rPr>
        <sz val="10"/>
        <rFont val="Arial CE"/>
        <family val="2"/>
        <charset val="238"/>
      </rPr>
      <t xml:space="preserve"> </t>
    </r>
    <r>
      <rPr>
        <sz val="10"/>
        <rFont val="Arial CE"/>
        <charset val="238"/>
      </rPr>
      <t xml:space="preserve">na platené poistné za skupiny osôb ustanovené zákonom </t>
    </r>
    <r>
      <rPr>
        <sz val="10"/>
        <rFont val="Arial CE"/>
        <family val="2"/>
        <charset val="238"/>
      </rPr>
      <t xml:space="preserve"> </t>
    </r>
  </si>
  <si>
    <t xml:space="preserve">                      - sociálne dávky</t>
  </si>
  <si>
    <t xml:space="preserve">                      - transf.nefinanč.subjek.a transf.PO nezarad.vo verej.správe v registri org.ved. ŠÚ SR</t>
  </si>
  <si>
    <t xml:space="preserve">                      - transfery obciam a VÚC</t>
  </si>
  <si>
    <t xml:space="preserve">                      - odvody do rozpočtu EÚ</t>
  </si>
  <si>
    <t xml:space="preserve"> Splácanie úrokov a ostatné platby súvisiace s úverom, pôžičkou, návratnou finančnou výpomocou a finančným prenájmom</t>
  </si>
  <si>
    <t xml:space="preserve"> Kapitálové výdavky </t>
  </si>
  <si>
    <t xml:space="preserve"> Obstarávanie kapitálových aktív</t>
  </si>
  <si>
    <t xml:space="preserve"> Kapitálové transfery</t>
  </si>
  <si>
    <t xml:space="preserve">          z toho: - transfery obciam a VÚC</t>
  </si>
  <si>
    <t>I.-II.</t>
  </si>
  <si>
    <t xml:space="preserve"> Prebytok (+), schodok (-) </t>
  </si>
  <si>
    <t xml:space="preserve">Tab. č. 1  </t>
  </si>
  <si>
    <t xml:space="preserve">Tab. č. 2  </t>
  </si>
  <si>
    <t xml:space="preserve">Tab. č. 3  </t>
  </si>
  <si>
    <t xml:space="preserve">Tab. č. 4  </t>
  </si>
  <si>
    <t>Príjmy kapitol ŠR za rok 2020 – záväzné ukazovatele</t>
  </si>
  <si>
    <t xml:space="preserve">Tab. č. 5 </t>
  </si>
  <si>
    <t xml:space="preserve">Tab. č. 6  </t>
  </si>
  <si>
    <t xml:space="preserve">Tab. č. 7  </t>
  </si>
  <si>
    <t>Tab. č. 12</t>
  </si>
  <si>
    <t>Tab. č. 14</t>
  </si>
  <si>
    <t>Tab. č. 15</t>
  </si>
  <si>
    <t>Tab. č. 16</t>
  </si>
  <si>
    <t>Tab. č. 17</t>
  </si>
  <si>
    <t>Prostriedky ŠR na financovanie spoločných programov SR a EÚ podľa kapitol ŠR</t>
  </si>
  <si>
    <t>Tab. č. 18</t>
  </si>
  <si>
    <t>Tab. č. 19</t>
  </si>
  <si>
    <t>Tab. č. 22</t>
  </si>
  <si>
    <t>Tab. č. 23</t>
  </si>
  <si>
    <t>Tab. č. 24</t>
  </si>
  <si>
    <t>Tab. č. 25</t>
  </si>
  <si>
    <t>Tab. č. 26</t>
  </si>
  <si>
    <t>Tab. č. 27</t>
  </si>
  <si>
    <t>Tab. č. 28</t>
  </si>
  <si>
    <t>Tab. č. 29</t>
  </si>
  <si>
    <t>Tab. č. 30</t>
  </si>
  <si>
    <t>Tab. č. 31</t>
  </si>
  <si>
    <t>Tab. č. 20</t>
  </si>
  <si>
    <t>Tab. č. 21</t>
  </si>
  <si>
    <t>Tab. č. 8</t>
  </si>
  <si>
    <t>Tab. č. 9</t>
  </si>
  <si>
    <t>Tab. č. 10</t>
  </si>
  <si>
    <t>Tab. č. 11</t>
  </si>
  <si>
    <t>Tab. č. 13</t>
  </si>
  <si>
    <t>Zoznam príloh Návrhu štátneho zaverečného účtu Slovenskej republiky za rok 2021</t>
  </si>
  <si>
    <t>Bilancia príjmov a výdavkov štátneho rozpočtu za rok 2021</t>
  </si>
  <si>
    <t>Daňové príjmy štátneho rozpočtu za rok 2021</t>
  </si>
  <si>
    <t>Nedaňové príjmy štátneho rozpočtu, granty a transfery za rok 2021</t>
  </si>
  <si>
    <t>Nedaňové príjmy štátneho rozpočtu podľa kapitol ŠR za rok 2021</t>
  </si>
  <si>
    <t>Príjmy štátneho rozpočtu podľa zdrojov v roku 2021</t>
  </si>
  <si>
    <t>Výdavky štátneho rozpočtu podľa kategórií a kapitol ŠR za rok 2021</t>
  </si>
  <si>
    <t>Bežné transfery za rok 2021</t>
  </si>
  <si>
    <t>Kapitálové výdavky za rok 2021</t>
  </si>
  <si>
    <t>Finančné operácie na samostatných účtoch štátnych rozpočtových organizácií za rok 2021</t>
  </si>
  <si>
    <t>Výdavky štátneho rozpočtu podľa funkčnej klasifikácie za rok 2021</t>
  </si>
  <si>
    <t>Výdavky štátneho rozpočtu podľa kapitol ŠR a zdrojov v roku 2021</t>
  </si>
  <si>
    <t>Výdavky štátneho rozpočtu na vedu a techniku podľa kapitol ŠR za rok 2021</t>
  </si>
  <si>
    <t>Výdavky štátneho rozpočtu na vedu a techniku podľa funkčnej klasifikácie za rok 2021</t>
  </si>
  <si>
    <t>Čerpanie rezervy predsedu vlády SR za rok 2021</t>
  </si>
  <si>
    <t>Prehľad výdavkov štátneho rozpočtu na realizáciu programov za rok 2021</t>
  </si>
  <si>
    <t>Prehľad príjmov a výdavkov z rozpočtu Európskej únie zaradených do príjmov a výdavkov štátneho rozpočtu podľa kapitol ŠR</t>
  </si>
  <si>
    <t>Prehľad vzťahu jednotlivých kapitol ŠR k štátnemu rozpočtu za rok 2021</t>
  </si>
  <si>
    <t>Vývoj príjmov a výdavkov štátneho rozpočtu v rokoch 2021 a 2020</t>
  </si>
  <si>
    <t>Záväzné limity dotácií zo ŠR obciam za rok 2021</t>
  </si>
  <si>
    <t>Záväzné limity dotácií zo ŠR vyšším územným celkom za rok 2021</t>
  </si>
  <si>
    <t>Prehľad o plnení limitu počtu zamestnancov, miezd, platov, služobných príjmov a ostatných osobných vyrovnaní v kapitolách ŠR za rok 2021</t>
  </si>
  <si>
    <t>Prehľad o čerpaní miezd, platov, služobných príjmov a ostatných osobných vyrovnaní v kapitolách ŠR za rok 2021</t>
  </si>
  <si>
    <t>Systemizácia colníkov v štátnej službe za rok 2021</t>
  </si>
  <si>
    <t>Systemizácia príslušníkov Hasičského záchranného zboru a príslušníkov Horskej záchrannej služby v štátnej službe za rok 2021</t>
  </si>
  <si>
    <t>Systemizácia policajtov v štátnej službe za rok 2021</t>
  </si>
  <si>
    <t>Systemizácia profesionálnych vojakov v štátnej službe za rok 2021</t>
  </si>
  <si>
    <t>Príjmy štátnych príspevkových organizácií podľa kategórií a kapitol ŠR za rok 2021</t>
  </si>
  <si>
    <t>Výdavky štátnych príspevkových organizácií podľa kategórií a kapitol ŠR za rok 2021</t>
  </si>
  <si>
    <t>Výdavky štátnych príspevkových organizácií podľa funkčnej klasifikácie za rok 2021</t>
  </si>
  <si>
    <t>Finančné operácie štátnych príspevkových organizácií za rok 2021</t>
  </si>
  <si>
    <t>Tab. č. 32</t>
  </si>
  <si>
    <t>Tabuľka: 2</t>
  </si>
  <si>
    <t xml:space="preserve">                                  (v tis. eur)</t>
  </si>
  <si>
    <t xml:space="preserve">   Kód EK</t>
  </si>
  <si>
    <t>Skutočnosť               2020</t>
  </si>
  <si>
    <t>Schválený rozpočet 2021</t>
  </si>
  <si>
    <t xml:space="preserve"> Upravený  rozpočet   2021</t>
  </si>
  <si>
    <t xml:space="preserve"> Skutočnosť                       2021</t>
  </si>
  <si>
    <t>Schválený rozpočet 2010</t>
  </si>
  <si>
    <t>Dane z príjmov a kapitálového majetku</t>
  </si>
  <si>
    <t>Daň z príjmov fyzickej osoby</t>
  </si>
  <si>
    <t>v tom:       111001</t>
  </si>
  <si>
    <t>Zo závislej činnosti</t>
  </si>
  <si>
    <t>Z podnikania, z inej samostatnej zárobkovej činnosti a z prenájmu</t>
  </si>
  <si>
    <t>Výnos dane z príjmov poukázaný územnej samospráve</t>
  </si>
  <si>
    <t>Prevod podielu dane z príjmov fyzických osôb na osobitný účel</t>
  </si>
  <si>
    <t>Daň z príjmov právnickej osoby</t>
  </si>
  <si>
    <t>z toho:       112001</t>
  </si>
  <si>
    <t>Prevod podielu dane z príjmov právnických osôb na osobitný účel</t>
  </si>
  <si>
    <t>Daň z príjmov vyberaná zrážkou</t>
  </si>
  <si>
    <t>Dane z majetku</t>
  </si>
  <si>
    <t>Dane z dedičstva a darovania</t>
  </si>
  <si>
    <t>Dane z finančných a kapitálových transakcií</t>
  </si>
  <si>
    <t>v tom:       123001</t>
  </si>
  <si>
    <t>Z prevodu a prechodu nehnuteľností</t>
  </si>
  <si>
    <t>Dane za tovary a služby</t>
  </si>
  <si>
    <t>Daň z pridanej hodnoty</t>
  </si>
  <si>
    <t>Spotrebné dane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</si>
  <si>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</si>
  <si>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</si>
  <si>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</si>
  <si>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</si>
  <si>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</si>
  <si>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</si>
  <si>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</si>
  <si>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</si>
  <si>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>Dane z používania tovarov a z povolenia na výkon činnosti</t>
  </si>
  <si>
    <t>z toho:       134001</t>
  </si>
  <si>
    <t>Z úhrad za dobývací priestor</t>
  </si>
  <si>
    <t>Z motorových vozidiel</t>
  </si>
  <si>
    <t>Iné dane za tovary a služby</t>
  </si>
  <si>
    <t>Dane z medzinárodného obchodu a transakcií</t>
  </si>
  <si>
    <t>Dovozné clo</t>
  </si>
  <si>
    <t>Dovozná prirážka</t>
  </si>
  <si>
    <t>Podiel na vybraných finančných prostriedkoch</t>
  </si>
  <si>
    <t>Ostatné colné príjmy</t>
  </si>
  <si>
    <t>Sankcie uložené  v daň. konaní a sankcie súvisiace s úhrad. za služby verej. poskytov. Rozhlasom a televízou Slovenska</t>
  </si>
  <si>
    <t>Iné dane (dane z emisných kvót)</t>
  </si>
  <si>
    <t>Daňové príjmy spolu</t>
  </si>
  <si>
    <t>Tabuľka: 3</t>
  </si>
  <si>
    <t>Nedaňové príjmy štátneho rozpočtu, granty a transfery za rok 2021</t>
  </si>
  <si>
    <t xml:space="preserve"> (v tis. eur)</t>
  </si>
  <si>
    <t xml:space="preserve">    Kód EK</t>
  </si>
  <si>
    <t>Príjmy z podnikania a z vlastníctva majetku</t>
  </si>
  <si>
    <t>Príjmy z podnikania</t>
  </si>
  <si>
    <t>v tom:   211003</t>
  </si>
  <si>
    <t>Dividendy</t>
  </si>
  <si>
    <t>Iné príjmy z podnikania</t>
  </si>
  <si>
    <t>Príjmy z vlastníctva</t>
  </si>
  <si>
    <t>Administratívne poplatky a iné poplatky a platby</t>
  </si>
  <si>
    <t>Administratívne poplatky</t>
  </si>
  <si>
    <t>v tom:   221001</t>
  </si>
  <si>
    <t>Súdne poplatky</t>
  </si>
  <si>
    <t>Tržby z predaja kolkových známok</t>
  </si>
  <si>
    <t>Puncové poplatky</t>
  </si>
  <si>
    <t>Ostatné poplatky</t>
  </si>
  <si>
    <t>Licencie</t>
  </si>
  <si>
    <t>Pokuty, penále a iné sankcie</t>
  </si>
  <si>
    <t>Poplatky a platby z nepriemyselného a náhodného predaja a služieb</t>
  </si>
  <si>
    <t>Kapitálové príjmy</t>
  </si>
  <si>
    <t>Úroky z tuzemských úverov, pôžičiek, návratných finančných výpomocí, vkladov a ážio</t>
  </si>
  <si>
    <t>Úroky zo zahraničných úverov, pôžičiek, návratných finančných výpomocí a vkladov</t>
  </si>
  <si>
    <t>Iné nedaňové príjmy</t>
  </si>
  <si>
    <t>Vrátené neoprávnene použité alebo zadržané finančné prostriedky</t>
  </si>
  <si>
    <t>Ostatné príjmy</t>
  </si>
  <si>
    <t>z toho:   292006</t>
  </si>
  <si>
    <t>Z náhrad z poistného plnenia</t>
  </si>
  <si>
    <t>Z odvodov z hazardných hier a iných podobných hier</t>
  </si>
  <si>
    <t>Ostatné</t>
  </si>
  <si>
    <t>Nedaňové príjmy spolu</t>
  </si>
  <si>
    <t>Granty a tranfery</t>
  </si>
  <si>
    <t>Tabuľka: 4</t>
  </si>
  <si>
    <t>Príjmy kapitol ŠR za rok 2021 - záväzné ukazovatele</t>
  </si>
  <si>
    <t>Kapitola štátneho rozpočtu</t>
  </si>
  <si>
    <t>Príjmy - záväzný ukazovateľ</t>
  </si>
  <si>
    <t>Prostriedky z rozpočtu EÚ</t>
  </si>
  <si>
    <t>Rozpočet</t>
  </si>
  <si>
    <t>Skutočnosť</t>
  </si>
  <si>
    <t>% plnenia</t>
  </si>
  <si>
    <t>Kancelária Národnej rady SR</t>
  </si>
  <si>
    <t>Kancelária prezidenta SR</t>
  </si>
  <si>
    <t>Úrad vlády SR</t>
  </si>
  <si>
    <t>x</t>
  </si>
  <si>
    <t>Ministerstvo investícií, reg.rozoja a informatizácie SR</t>
  </si>
  <si>
    <t>Kancelária Ústavného súdu SR</t>
  </si>
  <si>
    <t>Kancelária Najvyššieho súdu SR</t>
  </si>
  <si>
    <t>Generálna prokuratúra SR</t>
  </si>
  <si>
    <t>Najvyšší kontrolný úrad SR</t>
  </si>
  <si>
    <t>Slovenská informačná služba</t>
  </si>
  <si>
    <t>Ministerstvo zahraničných vecí a európskych záležitostí SR</t>
  </si>
  <si>
    <t>Ministerstvo obrany SR</t>
  </si>
  <si>
    <t>Ministerstvo vnútra SR</t>
  </si>
  <si>
    <t>Ministerstvo spravodlivosti SR</t>
  </si>
  <si>
    <t>Ministerstvo financií SR</t>
  </si>
  <si>
    <t>Ministerstvo životného prostredia SR</t>
  </si>
  <si>
    <t>Ministerstvo školstva, vedy, výskumu a športu SR</t>
  </si>
  <si>
    <t>Ministerstvo zdravotníctva SR</t>
  </si>
  <si>
    <t>Ministerstvo práce, sociálnych vecí a rodiny SR</t>
  </si>
  <si>
    <t>Ministerstvo kultúry SR</t>
  </si>
  <si>
    <t>Ministerstvo hospodárstva SR</t>
  </si>
  <si>
    <t>Ministerstvo pôdohospodárstva a rozvoja vidieka SR</t>
  </si>
  <si>
    <t>Ministerstvo dopravy,výstavby a regionálneho rozvoja SR</t>
  </si>
  <si>
    <t>Úrad geodézie, kartografie a katastra SR</t>
  </si>
  <si>
    <t>Štatistický úrad SR</t>
  </si>
  <si>
    <t>Úrad pre verejné obstarávanie</t>
  </si>
  <si>
    <t>Úrad pre reguláciu sieťových odvetví</t>
  </si>
  <si>
    <t>Úrad jadrového dozoru SR</t>
  </si>
  <si>
    <t>Úrad priemyselného vlastníctva SR</t>
  </si>
  <si>
    <t>Úrad pre normalizáciu, metrológiu skúšobníctvo SR</t>
  </si>
  <si>
    <t>Protimonopolný úrad SR</t>
  </si>
  <si>
    <t>Národný bezpečnostný úrad</t>
  </si>
  <si>
    <t>Správa štátnych hmotných rezerv SR</t>
  </si>
  <si>
    <t xml:space="preserve">Všeobecná pokladničná správa </t>
  </si>
  <si>
    <t>Slovenská akadémia vied</t>
  </si>
  <si>
    <t>Kancelária Súdnej rady SR</t>
  </si>
  <si>
    <t xml:space="preserve"> S P O L U</t>
  </si>
  <si>
    <t>210 - PRÍJMY Z PODNIKANIA A Z VLASTNÍCTVA MAJETKU</t>
  </si>
  <si>
    <t>220 - ADMINISTRATÍVNE POPLATKY A INÉ POPLATKY A PLATBY</t>
  </si>
  <si>
    <t>č.kap.</t>
  </si>
  <si>
    <t xml:space="preserve"> Kancelária NR SR</t>
  </si>
  <si>
    <t xml:space="preserve"> Kancelária prezidenta SR          </t>
  </si>
  <si>
    <t xml:space="preserve"> Úrad vlády SR                  </t>
  </si>
  <si>
    <t xml:space="preserve"> Ministerstvo investícií, reg. rozvoja a informatizácie SR</t>
  </si>
  <si>
    <t xml:space="preserve"> Kancelária Ústavného súdu SR                 </t>
  </si>
  <si>
    <t xml:space="preserve"> Kancelária Najvyššieho súdu SR                 </t>
  </si>
  <si>
    <t xml:space="preserve"> Generálna prokuratúra SR       </t>
  </si>
  <si>
    <t xml:space="preserve"> Najvyšší kontrolný úrad SR     </t>
  </si>
  <si>
    <t xml:space="preserve"> Slovenská informačná služba    </t>
  </si>
  <si>
    <t xml:space="preserve"> Ministerstvo zahraničných vecí a európskych záležitostí SR</t>
  </si>
  <si>
    <t xml:space="preserve"> Ministerstvo obrany SR         </t>
  </si>
  <si>
    <t xml:space="preserve"> Ministerstvo vnútra SR         </t>
  </si>
  <si>
    <t xml:space="preserve"> Ministerstvo spravodlivosti SR </t>
  </si>
  <si>
    <t xml:space="preserve"> Ministerstvo financií SR       </t>
  </si>
  <si>
    <t xml:space="preserve"> Ministerstvo životného prostredia  SR  </t>
  </si>
  <si>
    <t xml:space="preserve"> Ministerstvo školstva, vedy, výskumu a športu SR</t>
  </si>
  <si>
    <t xml:space="preserve"> Ministerstvo zdravotníctva SR  </t>
  </si>
  <si>
    <t xml:space="preserve"> Ministerstvo práce, sociálnych vecí a rodiny SR </t>
  </si>
  <si>
    <t xml:space="preserve"> Ministerstvo kultúry SR        </t>
  </si>
  <si>
    <t xml:space="preserve"> Ministerstvo hospodárstva SR   </t>
  </si>
  <si>
    <t xml:space="preserve"> Ministerstvo pôdohospodárstva a rozvoja vidieka SR  </t>
  </si>
  <si>
    <t xml:space="preserve"> Ministerstvo dopravy a výstavby SR  </t>
  </si>
  <si>
    <t xml:space="preserve"> Úrad geodézie, kartografie a katastra SR</t>
  </si>
  <si>
    <t xml:space="preserve"> Štatistický úrad SR            </t>
  </si>
  <si>
    <t xml:space="preserve"> Úrad pre verejné obstarávanie </t>
  </si>
  <si>
    <t xml:space="preserve"> Úrad pre reguláciu sieťových odvetví</t>
  </si>
  <si>
    <t xml:space="preserve"> Úrad jadrového dozoru SR       </t>
  </si>
  <si>
    <t xml:space="preserve"> Úrad priemyselného vlastníctva SR      </t>
  </si>
  <si>
    <t xml:space="preserve"> Úrad pre normalizáciu, metrológiu a skúšobníctvo SR</t>
  </si>
  <si>
    <t xml:space="preserve"> Protimonopolný úrad</t>
  </si>
  <si>
    <t xml:space="preserve"> Národný bezpečnostný úrad </t>
  </si>
  <si>
    <t xml:space="preserve"> Správa štátnych hmotných rezerv SR</t>
  </si>
  <si>
    <t xml:space="preserve"> Všeobecná pokladničná správa   </t>
  </si>
  <si>
    <t xml:space="preserve"> Slovenská akadémia vied        </t>
  </si>
  <si>
    <t xml:space="preserve"> Kancelária Súdnej rady SR</t>
  </si>
  <si>
    <t xml:space="preserve"> Kancelária Najvyššieho správneho súdu SR</t>
  </si>
  <si>
    <t>1, Dane</t>
  </si>
  <si>
    <t>2, Úroky</t>
  </si>
  <si>
    <t>3, Nedaňové príjmy</t>
  </si>
  <si>
    <t>4, Úhrn</t>
  </si>
  <si>
    <t>230 - KAPITÁLOVÉ PRÍJMY</t>
  </si>
  <si>
    <t>240 - ÚROKY Z TUZEMSKÝCH ÚVEROV,PÔŽIČIEK, NÁV. FIN. VÝPOMOCÍ, VKLADOV A ÁŽIO</t>
  </si>
  <si>
    <t>250 - ÚROKY ZO ZAHRANIČNÝCH ÚVEROV,PÔŽIČIEK, NÁV. FIN. VÝPOMOCÍ A VKLADOV</t>
  </si>
  <si>
    <t xml:space="preserve"> Kancelária NR SR    </t>
  </si>
  <si>
    <t xml:space="preserve"> Úrad pre reguláciu sieťových odvetví SR</t>
  </si>
  <si>
    <t xml:space="preserve"> Protimonopolný úrad SR         </t>
  </si>
  <si>
    <t>290 - INÉ NEDAŇOVÉ PRÍJMY</t>
  </si>
  <si>
    <t>200 - NEDAŇOVÉ PRÍJMY</t>
  </si>
  <si>
    <t>300 - GRANTY A TRANSFERY</t>
  </si>
  <si>
    <t>340 - ZAHRANIČNÉ TRANSFERY</t>
  </si>
  <si>
    <t>PRÍJMY ŠR spolu</t>
  </si>
  <si>
    <t>Príjmy štátneho rozpočtu podľa kategórií a kapitol ŠR za rok 2021:</t>
  </si>
  <si>
    <t xml:space="preserve">                                                                                                         (v tis. eur)</t>
  </si>
  <si>
    <t>Kód zdroja</t>
  </si>
  <si>
    <t>Názov zdroja</t>
  </si>
  <si>
    <t xml:space="preserve">Schválený rozpočet </t>
  </si>
  <si>
    <t>Upravený rozpočet</t>
  </si>
  <si>
    <t>Rozpočtové prostriedky kapitoly</t>
  </si>
  <si>
    <t>Rozvoj vidieka (Záručná sekcia EAGGF)</t>
  </si>
  <si>
    <t>Európsky poľnohospodársky usmerňovací a záručný fond-us</t>
  </si>
  <si>
    <t xml:space="preserve">11H </t>
  </si>
  <si>
    <t>Transfer od ostatných subjektov verejnej správy</t>
  </si>
  <si>
    <t>11K1</t>
  </si>
  <si>
    <t>Rozvoj vidieka</t>
  </si>
  <si>
    <t>11K2</t>
  </si>
  <si>
    <t xml:space="preserve"> 11S1 </t>
  </si>
  <si>
    <t>Európsky fond regionálneho rozvoja (prostriedky EÚ, súčasťou týchto prostriedkov sú aj prostriedky EÚ na financovanie Programu cezhraničnej spolupráce SR - ČR, ako aj prostriedky EÚ na financovanie programu OP INTERACT)</t>
  </si>
  <si>
    <t>11S2</t>
  </si>
  <si>
    <t>Európsky fond regionálneho rozvoja (vrátane spolufinancovanie zo ŠR k Programu cezhraničnej spolupráce SR - ČR 2007-2013)</t>
  </si>
  <si>
    <t xml:space="preserve">11T1 </t>
  </si>
  <si>
    <t xml:space="preserve">Európsky sociálny fond  </t>
  </si>
  <si>
    <t>11T2</t>
  </si>
  <si>
    <t>Európsky sociálny fond  - spolufinancovanie zo ŠR</t>
  </si>
  <si>
    <t>11U2</t>
  </si>
  <si>
    <t>Kohézny fond - spolufinancovanie zo ŠR</t>
  </si>
  <si>
    <t>1. programové obdobie</t>
  </si>
  <si>
    <t>131H</t>
  </si>
  <si>
    <t>Zo štátneho rozpočtu z r.2017 (nevyčerpané prostriedky z r. 2017)</t>
  </si>
  <si>
    <t>131I</t>
  </si>
  <si>
    <t>Zo štátneho rozpočtu z r.2018 (nevyčerpané prostriedky z r. 2018)</t>
  </si>
  <si>
    <t>131J</t>
  </si>
  <si>
    <t>Zo štátneho rozpočtu z r.2019 (nevyčerpané prostriedky z r. 2019)</t>
  </si>
  <si>
    <t>131K</t>
  </si>
  <si>
    <t>Zo štátneho rozpočtu z r.2020 (nevyčerpané prostriedky z r. 2020)</t>
  </si>
  <si>
    <t>13K2</t>
  </si>
  <si>
    <t>13S2</t>
  </si>
  <si>
    <t>Európsky fond regionálneho rozvoja (vrátane spolufinancovania zo ŠR k Programu cezhraničnej spolupráce SR - ČR 2007-2013)</t>
  </si>
  <si>
    <t xml:space="preserve"> 13S3</t>
  </si>
  <si>
    <t>Európsky fond regionálneho rozvoja - pro rata</t>
  </si>
  <si>
    <t>1AA1</t>
  </si>
  <si>
    <t>Európsky fond regionálneho rozvoja</t>
  </si>
  <si>
    <t>1AA2</t>
  </si>
  <si>
    <t>1AA3</t>
  </si>
  <si>
    <t>1AB1</t>
  </si>
  <si>
    <t>Kohézny fond</t>
  </si>
  <si>
    <t>1AB2</t>
  </si>
  <si>
    <t>1AC1</t>
  </si>
  <si>
    <t>Európsky sociálny fond</t>
  </si>
  <si>
    <t>1AC2</t>
  </si>
  <si>
    <t>1AC3</t>
  </si>
  <si>
    <t>Európsky sociálny fond - pro rata</t>
  </si>
  <si>
    <t>1AD1</t>
  </si>
  <si>
    <t>Priame platby</t>
  </si>
  <si>
    <t>1AF1</t>
  </si>
  <si>
    <t>Trhovo orientované výdavky</t>
  </si>
  <si>
    <t>1AF2</t>
  </si>
  <si>
    <t>1AG1</t>
  </si>
  <si>
    <t>Európsky poľnohospodársky fond pre rozvoj vidieka</t>
  </si>
  <si>
    <t>1AG2</t>
  </si>
  <si>
    <t>1AH1</t>
  </si>
  <si>
    <t>Európsky námorný a rybársky fond</t>
  </si>
  <si>
    <t>1AH2</t>
  </si>
  <si>
    <t>1AJ2</t>
  </si>
  <si>
    <t>Európska územná spolupráca, programy nadnárodnej spolupráce a programy medziregionálnej spolupráce</t>
  </si>
  <si>
    <t>1AK1</t>
  </si>
  <si>
    <t>Fond európskej pomoci pre najodkázanejšie osoby (FEAD)</t>
  </si>
  <si>
    <t>1AL1</t>
  </si>
  <si>
    <t>Iniciatíva na podporu zamestnanosti mladých ľudí (IZM)</t>
  </si>
  <si>
    <t>1AM1</t>
  </si>
  <si>
    <t>Európska územná spolupráca (Interreg V-A SK-AT, Interreg V-A SK-CZ)</t>
  </si>
  <si>
    <t>1AM2</t>
  </si>
  <si>
    <t>1AO1</t>
  </si>
  <si>
    <t>1AP1</t>
  </si>
  <si>
    <t>1AR1</t>
  </si>
  <si>
    <t>1AY1</t>
  </si>
  <si>
    <t>ESF - REACT - EU</t>
  </si>
  <si>
    <t>1AZ1</t>
  </si>
  <si>
    <t>ERDF - REACT - EU</t>
  </si>
  <si>
    <t>1P01</t>
  </si>
  <si>
    <t>Plán obnovy a odolnosti</t>
  </si>
  <si>
    <t>3AA1</t>
  </si>
  <si>
    <t>3AA2</t>
  </si>
  <si>
    <t>3AB1</t>
  </si>
  <si>
    <t>3AC1</t>
  </si>
  <si>
    <t>3AD1</t>
  </si>
  <si>
    <t xml:space="preserve">3AE1 </t>
  </si>
  <si>
    <t>Ostatné priame platby</t>
  </si>
  <si>
    <t>3AF1</t>
  </si>
  <si>
    <t>3AG1</t>
  </si>
  <si>
    <t>3AG2</t>
  </si>
  <si>
    <t>3AH1</t>
  </si>
  <si>
    <t>3AK1</t>
  </si>
  <si>
    <t>3AL1</t>
  </si>
  <si>
    <t>3AM1</t>
  </si>
  <si>
    <t>3AM1 Európska územná spolupráca (Interreg V-A SK-AT, Interreg V-A SK-CZ)</t>
  </si>
  <si>
    <t>Iné zdroje - používa štátna RO na samostatnom účte</t>
  </si>
  <si>
    <t>Prostriedky podľa §§ 17 ods. 4. a 22 ods. 4. zákona č. 523/2004 Z.z.</t>
  </si>
  <si>
    <t>Spolu</t>
  </si>
  <si>
    <t xml:space="preserve">Výdavky štátneho rozpočtu  podľa kategórií a </t>
  </si>
  <si>
    <t>kapitol ŠR za rok 2021</t>
  </si>
  <si>
    <t>(v  tis. eur)</t>
  </si>
  <si>
    <t>610 - MZDY,PLATY,SLUŽOBNÉ PRÍJMY A OSTATNÉ OSOBNÉ VYROVNANIA</t>
  </si>
  <si>
    <t>620 - POISTNÉ A PRÍSPEVOK DO POISŤOVNÍ</t>
  </si>
  <si>
    <t>630 - TOVARY A SLUŽBY</t>
  </si>
  <si>
    <t xml:space="preserve"> Kancelária Národnej rady SR    </t>
  </si>
  <si>
    <t xml:space="preserve"> Ministerstvo investícií, regionálneho rozvoja a informatizácie</t>
  </si>
  <si>
    <t xml:space="preserve"> Kancelária Najvyššieho súdu SR</t>
  </si>
  <si>
    <t xml:space="preserve">       </t>
  </si>
  <si>
    <t>1, Mzdy</t>
  </si>
  <si>
    <t>2, Bežné transfery</t>
  </si>
  <si>
    <t>3, Kapitálové výdavky</t>
  </si>
  <si>
    <t>Výdavky štátneho rozpočtu  podľa kategórií a kapitol ŠR za rok 2021:</t>
  </si>
  <si>
    <t>640 - BEŽNÉ TRANSFERY</t>
  </si>
  <si>
    <t>650 - SPLÁCANIE ÚROKOV A OSTATNÉ PLATBY SÚVISIACE  S ÚVEROM, PÔŽIČKOU, NÁV. FIN. VÝPOMOCOU a FIN. PRENÁJMOM</t>
  </si>
  <si>
    <t>600 - BEŽNÉ VÝDAVKY</t>
  </si>
  <si>
    <t>710 - OBSTARÁVANIE KAPITÁLOVÝCH AKTÍV</t>
  </si>
  <si>
    <t>720 - KAPITÁLOVÉ TRANSFERY</t>
  </si>
  <si>
    <t>700  - KAPITÁLOVÉ VÝDAVKY</t>
  </si>
  <si>
    <t>VÝDAVKY SR  s p o l u</t>
  </si>
  <si>
    <t>640 - Bežné transfery</t>
  </si>
  <si>
    <t xml:space="preserve">641 - Transfery v rámci verejnej správy </t>
  </si>
  <si>
    <t>641001 - Príspevkovej organizácii</t>
  </si>
  <si>
    <t xml:space="preserve">641002 - Štátnemu účelovému fondu  </t>
  </si>
  <si>
    <t>641003 - Sociálnej poisťovni a zdravotným poisťovniam</t>
  </si>
  <si>
    <t xml:space="preserve"> 641006 - Rozpočtovej organizácii</t>
  </si>
  <si>
    <t xml:space="preserve">  641008 - Verejnej vysokej škole</t>
  </si>
  <si>
    <t xml:space="preserve">641009 - Obci </t>
  </si>
  <si>
    <t>641010 - Vyššiemu územnému celku</t>
  </si>
  <si>
    <t>641012 - Ostatným subjektom verejnej správy</t>
  </si>
  <si>
    <t>642 - Transfery jednotlivcom a neziskovým právnickým osobám</t>
  </si>
  <si>
    <t xml:space="preserve">  642001 - Obč. združeniu, nadácii a neinvest. fondu</t>
  </si>
  <si>
    <t xml:space="preserve"> 642031 - Na platené poistné za skupiny osôb ustanovené zákonom</t>
  </si>
  <si>
    <t>644 - Transfery nef. sub. a transf. PO nezaradeným vo verej.sektore v registri organizácií vedenom ŠÚ SR</t>
  </si>
  <si>
    <t xml:space="preserve"> 644001 - Právnickej osobe založenej štátom, obcou alebo VÚC</t>
  </si>
  <si>
    <t xml:space="preserve"> 644002 - Ostatnej právnickej osobe </t>
  </si>
  <si>
    <t>644003 - Fyzickej osobe - podnikateľovi</t>
  </si>
  <si>
    <t>647 - Transfery do tuzemských finančných inštitúcií</t>
  </si>
  <si>
    <t>649 - Transfery do zahraničia</t>
  </si>
  <si>
    <t xml:space="preserve">649003 - Medzinárodnej organizácii </t>
  </si>
  <si>
    <t>649005 - Odvody do rozpočtu EÚ</t>
  </si>
  <si>
    <t xml:space="preserve"> Ministerstvo investícií, regionálneho rozvoja a informatizácie SR</t>
  </si>
  <si>
    <t xml:space="preserve"> S P O L U </t>
  </si>
  <si>
    <t>700 - Kapitálové výdavky</t>
  </si>
  <si>
    <t xml:space="preserve">710 - Obstarávanie kapitálových aktív </t>
  </si>
  <si>
    <t>720 - Kapitálové transfery</t>
  </si>
  <si>
    <t xml:space="preserve">721 - Transfery v rámci verejnej správy </t>
  </si>
  <si>
    <t>721001 - Príspevkovej organizácii</t>
  </si>
  <si>
    <t>721002 - Rozpočtovej organizácii</t>
  </si>
  <si>
    <t>721003 - Verejnej vysokej škole</t>
  </si>
  <si>
    <t>721006 - Obci</t>
  </si>
  <si>
    <t xml:space="preserve">721007 - Vyššiemu územnému celku </t>
  </si>
  <si>
    <t>721009 - Ostatným subjektom verejnej správy</t>
  </si>
  <si>
    <t xml:space="preserve">722 - Transfery jednotlivcom a neziskovým právnickým osobám </t>
  </si>
  <si>
    <t xml:space="preserve">723 - Transfery nefinančným subjektom </t>
  </si>
  <si>
    <t>725 - Transfery do zahraničia</t>
  </si>
  <si>
    <t>726 - Transfery finančným inštitúciám</t>
  </si>
  <si>
    <t xml:space="preserve">     S P O L U</t>
  </si>
  <si>
    <t xml:space="preserve"> </t>
  </si>
  <si>
    <t>Tabuľka: 10</t>
  </si>
  <si>
    <t>(v tis. EUR)</t>
  </si>
  <si>
    <t>Kód EK</t>
  </si>
  <si>
    <t>Ukazovateľ</t>
  </si>
  <si>
    <t xml:space="preserve">Schválený rozpočet     </t>
  </si>
  <si>
    <t xml:space="preserve">Upravený rozpočet       </t>
  </si>
  <si>
    <t>400</t>
  </si>
  <si>
    <t>Príjmy z transakcií s finančnými aktívami a finančnými pasívami</t>
  </si>
  <si>
    <t>v tom:</t>
  </si>
  <si>
    <t>410</t>
  </si>
  <si>
    <t>zo splátok tuzemských úverov, pôžičiek a návratných finančných výpomocí (len istín)</t>
  </si>
  <si>
    <t>420</t>
  </si>
  <si>
    <t>zo splátok zahraničných úverov, pôžičiek a návratných finančných výpomocí (len istín)</t>
  </si>
  <si>
    <t>430</t>
  </si>
  <si>
    <t>z predaja majetkových účastí</t>
  </si>
  <si>
    <t>440</t>
  </si>
  <si>
    <t>z predaja privatizovaného majetku a prevádzaného majetku</t>
  </si>
  <si>
    <t>450</t>
  </si>
  <si>
    <t>z ostatných finančných operácií</t>
  </si>
  <si>
    <t>500</t>
  </si>
  <si>
    <t>Prijaté úvery, pôžičky a návratné finančné výpomoci</t>
  </si>
  <si>
    <t>510</t>
  </si>
  <si>
    <t>Tuzemské úvery, pôžičky a návratné finančné výpomoci</t>
  </si>
  <si>
    <t>520</t>
  </si>
  <si>
    <t>Zahraničné úvery, pôžičky a návratné finančné výpomoci</t>
  </si>
  <si>
    <t>800</t>
  </si>
  <si>
    <t>Výdavky z transakcií s finančnými aktívami a finančnými pasívami</t>
  </si>
  <si>
    <t>810</t>
  </si>
  <si>
    <t>Úvery, pôžičky, návratné finančné výpomoci, účasť na majetku a ostatné výdavkové operácie</t>
  </si>
  <si>
    <t>820</t>
  </si>
  <si>
    <t>Splácanie istín</t>
  </si>
  <si>
    <t>821</t>
  </si>
  <si>
    <t>splácanie tuzemskej istiny</t>
  </si>
  <si>
    <t>822</t>
  </si>
  <si>
    <t>splácanie istiny krátkodobého úveru, pôžičky a návratnej finančnej výpomoci do zahraničia</t>
  </si>
  <si>
    <t>823</t>
  </si>
  <si>
    <t>splácanie istiny dlhodobého úveru, pôžičky a návratnej finančnej výpomoci do zahraničia</t>
  </si>
  <si>
    <t>824</t>
  </si>
  <si>
    <t>splácanie finančného prenájmu</t>
  </si>
  <si>
    <t>I.- II.</t>
  </si>
  <si>
    <t>Kód a názov</t>
  </si>
  <si>
    <t>600 - Bežné výdavky</t>
  </si>
  <si>
    <t>Výdavky spolu</t>
  </si>
  <si>
    <t xml:space="preserve">Skutočnosť </t>
  </si>
  <si>
    <t xml:space="preserve">Skutočnosť  </t>
  </si>
  <si>
    <t xml:space="preserve">Skutočnosť   </t>
  </si>
  <si>
    <t>01 VŠEOBECNÉ VEREJNÉ SLUŽBY</t>
  </si>
  <si>
    <t>011 Výkonné a zákonodarné orgány, finančné a rozpočtové...</t>
  </si>
  <si>
    <t>0111 Výkonné a zákonodarné orgány</t>
  </si>
  <si>
    <t>0112 Finančné a rozpočtové záležitosti</t>
  </si>
  <si>
    <t>0113 Zahraničné vzťahy</t>
  </si>
  <si>
    <t>012 Zahraničná ekonomická pomoc</t>
  </si>
  <si>
    <t>0121 Ekonomická pomoc rozvojovým krajinám a krajinám...</t>
  </si>
  <si>
    <t>0122 Ekonomická pomoc poskytovaná prostredníctvom ...</t>
  </si>
  <si>
    <t>013 Všeobecné služby</t>
  </si>
  <si>
    <t>0132 Rámcové plánovacie a štatistické služby</t>
  </si>
  <si>
    <t>0133 Iné všeobecné služby</t>
  </si>
  <si>
    <t>014 Základný výskum</t>
  </si>
  <si>
    <t>0140 Základný výskum</t>
  </si>
  <si>
    <t>015 Výskum a vývoj v oblasti všeobecných verejných služieb</t>
  </si>
  <si>
    <t>0150 Výskum a vývoj v oblasti všeobecných verejných služieb</t>
  </si>
  <si>
    <t>016 Všeobecné verejné služby inde neklasifikované</t>
  </si>
  <si>
    <t>0160 Všeobecné verejné služby inde neklasifikované</t>
  </si>
  <si>
    <t>017 Transakcie verejného dlhu</t>
  </si>
  <si>
    <t>0170 Transakcie verejného dlhu</t>
  </si>
  <si>
    <t>02 OBRANA</t>
  </si>
  <si>
    <t>021 Vojenská obrana</t>
  </si>
  <si>
    <t>0210 Vojenská obrana</t>
  </si>
  <si>
    <t>022 Civilná ochrana</t>
  </si>
  <si>
    <t>0220 Civilná ochrana</t>
  </si>
  <si>
    <t>023 Zahraničná vojenská pomoc</t>
  </si>
  <si>
    <t>0230 Zahraničná vojenská pomoc</t>
  </si>
  <si>
    <t>024 Výskum a vývoj v oblasti obrany</t>
  </si>
  <si>
    <t>0240 Výskum a vývoj v oblasti obrany</t>
  </si>
  <si>
    <t>025 Obrana inde neklasifikovaná</t>
  </si>
  <si>
    <t>0250 Obrana inde neklasifikovaná</t>
  </si>
  <si>
    <t>03 VEREJNÝ PORIADOK A BEZPEČNOSŤ</t>
  </si>
  <si>
    <t>031 Policajné služby</t>
  </si>
  <si>
    <t>0310 Policajné služby</t>
  </si>
  <si>
    <t>032 Ochrana pred požiarmi</t>
  </si>
  <si>
    <t>0320 Ochrana pred požiarmi</t>
  </si>
  <si>
    <t>033 Súdy</t>
  </si>
  <si>
    <t>0330 Súdy</t>
  </si>
  <si>
    <t>034 Väzenstvo</t>
  </si>
  <si>
    <t>0340 Väzenstvo</t>
  </si>
  <si>
    <t>036 Verejný poriadok a bezpečnosť inde neklasifikované</t>
  </si>
  <si>
    <t>0360 Verejný poriadok a bezpečnosť inde neklasifikované</t>
  </si>
  <si>
    <t>04 EKONOMICKÁ OBLASŤ</t>
  </si>
  <si>
    <t>041 Všeobecná ekonomická, obchodná a pracovná oblasť</t>
  </si>
  <si>
    <t>0411 Všeobecná ekonomická a obchodná oblasť</t>
  </si>
  <si>
    <t>0412 Všeobecná pracovná oblasť</t>
  </si>
  <si>
    <t>042 Poľnohospodárstvo, lesníctvo, rybné hospodárstvo ...</t>
  </si>
  <si>
    <t>0421 Poľnohospodárstvo</t>
  </si>
  <si>
    <t>0422 Lesníctvo</t>
  </si>
  <si>
    <t>0423 Rybné hospodárstvo a poľovníctvo</t>
  </si>
  <si>
    <t>043 Palivá a energia</t>
  </si>
  <si>
    <t>0431 Uhlie a iné nerastné suroviny (energetické)</t>
  </si>
  <si>
    <t>0433 Jadrové palivo</t>
  </si>
  <si>
    <t>0435 Elektrická energia</t>
  </si>
  <si>
    <t>044 Ťažba, výroba a výstavba</t>
  </si>
  <si>
    <t>0441 Ťažba nerastných surovín (neenergetických)</t>
  </si>
  <si>
    <t>0443 Výstavba</t>
  </si>
  <si>
    <t>045 Doprava</t>
  </si>
  <si>
    <t>0451 Cestná doprava</t>
  </si>
  <si>
    <t>0452 Vodná doprava</t>
  </si>
  <si>
    <t>0453 Železničná doprava</t>
  </si>
  <si>
    <t>0454 Letecká doprava</t>
  </si>
  <si>
    <t>046 Komunikácia</t>
  </si>
  <si>
    <t>0460 Komunikácia</t>
  </si>
  <si>
    <t>047 Iné odvetvia</t>
  </si>
  <si>
    <t>0471 Distribučné siete a skladovanie</t>
  </si>
  <si>
    <t>0473 Cestovný ruch</t>
  </si>
  <si>
    <t>0474 Viacúčelové rozvojové projekty</t>
  </si>
  <si>
    <t>048 Výskum a vývoj v ekonomickej oblasti</t>
  </si>
  <si>
    <t>0481 Výskum a vývoj v ekonomickej, obchodnej a pracovnej ...</t>
  </si>
  <si>
    <t>0482 Výskum a vývoj v oblasti poľnohospodárstva, lesníctva,</t>
  </si>
  <si>
    <t>0484 Výskum a vývoj v oblasti ťažby, výroby a výstavby</t>
  </si>
  <si>
    <t>0485 Výskum a vývoj v oblasti dopravy</t>
  </si>
  <si>
    <t>0486 Výskum a vývoj v oblasti komunikácií</t>
  </si>
  <si>
    <t>0487 Výskum a vývoj v iných odvetviach</t>
  </si>
  <si>
    <t>049 Ekonomická oblasť inde neklasifikovaná</t>
  </si>
  <si>
    <t>0490 Ekonomická oblasť inde neklasifikovaná</t>
  </si>
  <si>
    <t>05 OCHRANA ŽIVOTNÉHO PROSTREDIA</t>
  </si>
  <si>
    <t>051 Nakladanie s odpadmi</t>
  </si>
  <si>
    <t>0510 Nakladanie s odpadmi</t>
  </si>
  <si>
    <t>052 Nakladanie s odpadovými vodami</t>
  </si>
  <si>
    <t>0520 Nakladanie s odpadovými vodami</t>
  </si>
  <si>
    <t>053 Znižovanie znečisťovania</t>
  </si>
  <si>
    <t>0530 Znižovanie znečisťovania</t>
  </si>
  <si>
    <t>054 Ochrana prírody a krajiny</t>
  </si>
  <si>
    <t>0540 Ochrana prírody a krajiny</t>
  </si>
  <si>
    <t>055 Výskum a vývoj v oblasti ochrany životného prostredia</t>
  </si>
  <si>
    <t>0550 Výskum a vývoj v oblasti ochrany životného prostredia</t>
  </si>
  <si>
    <t>056 Ochrana životného prostredia inde neklasifikovaná</t>
  </si>
  <si>
    <t>0560 Ochrana životného prostredia inde neklasifikovaná</t>
  </si>
  <si>
    <t>06 BÝVANIE A OBČIANSKA VYBAVENOSŤ</t>
  </si>
  <si>
    <t>061 Rozvoj bývania</t>
  </si>
  <si>
    <t>0610 Rozvoj bývania</t>
  </si>
  <si>
    <t>062 Rozvoj obcí</t>
  </si>
  <si>
    <t>0620 Rozvoj obcí</t>
  </si>
  <si>
    <t>063 Zásobovanie vodou</t>
  </si>
  <si>
    <t>0630 Zásobovanie vodou</t>
  </si>
  <si>
    <t>066 Bývanie a občianska vybavenosť inde neklasifikované</t>
  </si>
  <si>
    <t>07 ZDRAVOTNÍCTVO</t>
  </si>
  <si>
    <t>071 Zdravotnícke výrobky, prístroje a zariadenia</t>
  </si>
  <si>
    <t>072 Ambulantná zdravotná starostlivosť</t>
  </si>
  <si>
    <t>0721 Všeobecná zdravotná starostlivosť</t>
  </si>
  <si>
    <t>0722 Špecializovaná zdravotná starostlivosť (okrem zubno...</t>
  </si>
  <si>
    <t>0723 Zubno-lekárska zdravotná starostlivosť</t>
  </si>
  <si>
    <t>0724 Iná ambulantná zdravotná starostlivosť</t>
  </si>
  <si>
    <t>073 Ústavná zdravotná starostlivosť</t>
  </si>
  <si>
    <t>0731 Zdravotná starostlivosť poskytovaná vo všeobecných ...</t>
  </si>
  <si>
    <t>0732 Zdravotná starostlivosť poskytovaná v špecializovaných</t>
  </si>
  <si>
    <t>0734 Iná ústavná zdravotná starostlivosť</t>
  </si>
  <si>
    <t>074 Ochrana, podpora a rozvoj verejného zdravia</t>
  </si>
  <si>
    <t>0740 Ochrana, podpora a rozvoj verejného zdravia</t>
  </si>
  <si>
    <t>075 Výskum a vývoj v oblasti zdravotníctva</t>
  </si>
  <si>
    <t>0750 Výskum a vývoj v oblasti zdravotníctva</t>
  </si>
  <si>
    <t>076 Zdravotníctvo inde neklasifikované</t>
  </si>
  <si>
    <t>0760 Zdravotníctvo inde neklasifikované</t>
  </si>
  <si>
    <t>08 REKREÁCIA, KULTÚRA A NÁBOŽENSTVO</t>
  </si>
  <si>
    <t>081 Rekreačné a športové služby</t>
  </si>
  <si>
    <t>0810 Rekreačné a športové služby</t>
  </si>
  <si>
    <t>082 Kultúrne služby</t>
  </si>
  <si>
    <t>0820 Kultúrne služby</t>
  </si>
  <si>
    <t>083 Vysielacie a vydavateľské služby</t>
  </si>
  <si>
    <t>0830 Vysielacie a vydavateľské služby</t>
  </si>
  <si>
    <t>084 Náboženské a iné spoločenské služby</t>
  </si>
  <si>
    <t>0840 Náboženské a iné spoločenské služby</t>
  </si>
  <si>
    <t>085 Výskum a vývoj v oblasti rekreácie, kultúry a náboženstva</t>
  </si>
  <si>
    <t>086 Rekreácia, kultúra a náboženstvo inde neklasifikované</t>
  </si>
  <si>
    <t>0860 Rekreácia, kultúra a náboženstvo inde neklasifikované</t>
  </si>
  <si>
    <t>09 VZDELÁVANIE</t>
  </si>
  <si>
    <t>091 Predprimárne a primárne vzdelávanie</t>
  </si>
  <si>
    <t>0911 Predprimárne vzdelávanie</t>
  </si>
  <si>
    <t>0912 Primárne vzdelávanie</t>
  </si>
  <si>
    <t>092 Sekundárne vzdelávanie</t>
  </si>
  <si>
    <t>0921 Nižšie sekundárne vzdelávanie</t>
  </si>
  <si>
    <t>0922 Vyššie sekundárne vzdelávanie</t>
  </si>
  <si>
    <t>094 Terciárne vzdelávanie</t>
  </si>
  <si>
    <t>0941 Prvý stupeň terciárneho vzdelávania</t>
  </si>
  <si>
    <t>0942 Druhý stupeň terciárneho vzdelávania</t>
  </si>
  <si>
    <t>095 Vzdelávanie nedefinované podľa úrovne</t>
  </si>
  <si>
    <t>0950 Vzdelávanie nedefinované podľa úrovne</t>
  </si>
  <si>
    <t>096 Vedľajšie služby v školstve</t>
  </si>
  <si>
    <t>0960 Vedľajšie služby v školstve</t>
  </si>
  <si>
    <t>097 Výskum a vývoj v oblasti vzdelávania</t>
  </si>
  <si>
    <t>0970 Výskum a vývoj v oblasti vzdelávania</t>
  </si>
  <si>
    <t>098 Vzdelávanie inde neklasifikované</t>
  </si>
  <si>
    <t>0980 Vzdelávanie inde neklasifikované</t>
  </si>
  <si>
    <t>10 SOCIÁLNE ZABEZPEČENIE</t>
  </si>
  <si>
    <t>101 Choroba, invalidita a ťažké zdravotné postihnutie</t>
  </si>
  <si>
    <t>1011 Choroba</t>
  </si>
  <si>
    <t>1012 Invalidita a ťažké zdravotné postihnutie</t>
  </si>
  <si>
    <t>102 Staroba</t>
  </si>
  <si>
    <t>1020 Staroba</t>
  </si>
  <si>
    <t>103 Pozostalí</t>
  </si>
  <si>
    <t>1030 Pozostalí</t>
  </si>
  <si>
    <t>104 Rodina a deti</t>
  </si>
  <si>
    <t>1040 Rodina a deti</t>
  </si>
  <si>
    <t>105 Nezamestnanosť</t>
  </si>
  <si>
    <t>107 Sociálna pomoc občanom v hmotnej a sociálnej núdzi</t>
  </si>
  <si>
    <t>1070 Sociálna pomoc občanom v hmotnej a sociálnej núdzi</t>
  </si>
  <si>
    <t>108 Výskum a vývoj v oblasti sociálneho zabezpečenia</t>
  </si>
  <si>
    <t>1080 Výskum a vývoj v oblasti sociálneho zabezpečenia</t>
  </si>
  <si>
    <t>109 Sociálne zabezpečenie inde neklasifikované</t>
  </si>
  <si>
    <t>1090 Sociálne zabezpečenie inde neklasifikované</t>
  </si>
  <si>
    <t>Kapitola štátneho rozpočtu / Zdroj</t>
  </si>
  <si>
    <t>Kód</t>
  </si>
  <si>
    <t xml:space="preserve">  600 - Bežné výdavky</t>
  </si>
  <si>
    <t xml:space="preserve">  700 - Kapitálové výdavky</t>
  </si>
  <si>
    <t xml:space="preserve"> 01 Kancelária Národnej rady SR</t>
  </si>
  <si>
    <t>111</t>
  </si>
  <si>
    <t/>
  </si>
  <si>
    <t xml:space="preserve"> 02 Kancelária prezidenta SR</t>
  </si>
  <si>
    <t xml:space="preserve"> 03 Úrad vlády SR</t>
  </si>
  <si>
    <t>3AA3</t>
  </si>
  <si>
    <t>3AC2</t>
  </si>
  <si>
    <t>3AC3</t>
  </si>
  <si>
    <t xml:space="preserve"> 04 Ministerstvo investícií, regionálneho rozvoja a informatizácie SR</t>
  </si>
  <si>
    <t>131Z</t>
  </si>
  <si>
    <t>3AJ2</t>
  </si>
  <si>
    <t>3AM2</t>
  </si>
  <si>
    <t xml:space="preserve"> 05 Kancelária Ústavného súdu SR</t>
  </si>
  <si>
    <t>06 Kancelária Najvyššieho súdu SR</t>
  </si>
  <si>
    <t xml:space="preserve"> 07 Generálna prokuratúra SR</t>
  </si>
  <si>
    <t xml:space="preserve"> 08 Najvyšší kontrolný úrad SR</t>
  </si>
  <si>
    <t xml:space="preserve"> 09 Slovenská informačná služba</t>
  </si>
  <si>
    <t xml:space="preserve"> 10 Ministerstvo zahraničných vecí a európskych záležitostí SR</t>
  </si>
  <si>
    <t xml:space="preserve"> 11 Ministerstvo obrany SR</t>
  </si>
  <si>
    <t>3AB2</t>
  </si>
  <si>
    <t xml:space="preserve"> 12 Ministerstvo vnútra SR</t>
  </si>
  <si>
    <t>11R4</t>
  </si>
  <si>
    <t>13R4</t>
  </si>
  <si>
    <t xml:space="preserve"> 13 Ministerstvo spravodlivosti SR</t>
  </si>
  <si>
    <t>1P02</t>
  </si>
  <si>
    <t>3AI2</t>
  </si>
  <si>
    <t xml:space="preserve"> 15 Ministerstvo financií SR</t>
  </si>
  <si>
    <t>11H</t>
  </si>
  <si>
    <t>3AH2</t>
  </si>
  <si>
    <t xml:space="preserve"> 18 Ministerstvo životného prostredia SR</t>
  </si>
  <si>
    <t>11B6</t>
  </si>
  <si>
    <t>13B6</t>
  </si>
  <si>
    <t xml:space="preserve"> 20 Ministerstvo školstva, vedy, výskumu a športu SR</t>
  </si>
  <si>
    <t>11</t>
  </si>
  <si>
    <t xml:space="preserve"> 21 Ministerstvo zdravotníctva SR</t>
  </si>
  <si>
    <t>131</t>
  </si>
  <si>
    <t xml:space="preserve"> 22 Ministerstvo práce, sociálnych vecí a rodiny SR</t>
  </si>
  <si>
    <t>1AK2</t>
  </si>
  <si>
    <t>3AK2</t>
  </si>
  <si>
    <t xml:space="preserve"> 24 Ministerstvo kultúry SR</t>
  </si>
  <si>
    <t xml:space="preserve"> 26 Ministerstvo hospodárstva SR</t>
  </si>
  <si>
    <t xml:space="preserve"> 27 Ministerstvo pôdohospodárstva a rozvoja vidieka SR</t>
  </si>
  <si>
    <t>1AI2</t>
  </si>
  <si>
    <t>1AP2</t>
  </si>
  <si>
    <t>1AR2</t>
  </si>
  <si>
    <t>1AS2</t>
  </si>
  <si>
    <t>3AE1</t>
  </si>
  <si>
    <t>3AF2</t>
  </si>
  <si>
    <t>29 Ministerstvo dopravy a výstavby Slovenskej republiky</t>
  </si>
  <si>
    <t xml:space="preserve"> 31 Úrad geodézie, kartografie a katastra SR</t>
  </si>
  <si>
    <t xml:space="preserve"> 32 Štatistický úrad SR</t>
  </si>
  <si>
    <t xml:space="preserve"> 33 Úrad pre verejné obstarávanie</t>
  </si>
  <si>
    <t xml:space="preserve"> 34 Úrad pre reguláciu sieťových odvetví</t>
  </si>
  <si>
    <t xml:space="preserve"> 36 Úrad jadrového dozoru SR</t>
  </si>
  <si>
    <t xml:space="preserve"> 37 Úrad priemyselného vlastníctva SR</t>
  </si>
  <si>
    <t xml:space="preserve"> 38 Úrad pre normalizáciu, metrológiu a skúšobníctvo SR</t>
  </si>
  <si>
    <t xml:space="preserve"> 40 Protimonopolný úrad SR</t>
  </si>
  <si>
    <t xml:space="preserve"> 41 Národný bezpečnostný úrad</t>
  </si>
  <si>
    <t xml:space="preserve"> 42 Správa štátnych hmotných rezerv SR</t>
  </si>
  <si>
    <t xml:space="preserve"> 48 Všeobecná pokladničná správa</t>
  </si>
  <si>
    <t>11E2</t>
  </si>
  <si>
    <t>11E4</t>
  </si>
  <si>
    <t>13M1</t>
  </si>
  <si>
    <t>13M2</t>
  </si>
  <si>
    <t>1AX1</t>
  </si>
  <si>
    <t xml:space="preserve"> 51 Slovenská akadémia vied</t>
  </si>
  <si>
    <t xml:space="preserve"> 55 Kancelária Súdnej rady SR</t>
  </si>
  <si>
    <t xml:space="preserve"> 56 Kancelária Najvyššieho správneho súdu SR</t>
  </si>
  <si>
    <t xml:space="preserve">  S P O L U</t>
  </si>
  <si>
    <t>Ministerstvo investícií, regionálneho rozvoja a informatizácie SR</t>
  </si>
  <si>
    <t>01.4 Základný výskum</t>
  </si>
  <si>
    <t>01.4.0  Základný výskum</t>
  </si>
  <si>
    <t>01.5  Výskum a vývoj v oblasti všeobecných verejných služieb</t>
  </si>
  <si>
    <t>01.5.0  Výskum a vývoj v oblasti všeobecných verejných služieb</t>
  </si>
  <si>
    <t>01.4  Základný výskum</t>
  </si>
  <si>
    <t>02.4  Výskum a vývoj v oblasti                        obrany</t>
  </si>
  <si>
    <t>02.4.0  Výskum a vývoj v oblasti obrany</t>
  </si>
  <si>
    <t>05.5 Výskum a vývoj v oblasti ochrany životného prostredia</t>
  </si>
  <si>
    <t>05.5.0  Výskum a vývoj v oblasti ochrany životného prostredia</t>
  </si>
  <si>
    <t xml:space="preserve">Ministerstvo školstva, vedy, výskumu a športu SR </t>
  </si>
  <si>
    <t>01.3 Všeobecné služby</t>
  </si>
  <si>
    <t>01.3.3 Iné všeobecné služby</t>
  </si>
  <si>
    <t>04.8 Výskum a vývoj v ekonomickej oblasti</t>
  </si>
  <si>
    <t>04.8.7  Výskum a vývoj v iných odvetviach</t>
  </si>
  <si>
    <t>09.7 Výskum a vývoj v oblasti vzdelávania</t>
  </si>
  <si>
    <t>09.7.0  Výskum a vývoj v oblasti vzdelávania</t>
  </si>
  <si>
    <t>07.5 Výskum a vývoj v oblasti zdravotníctva</t>
  </si>
  <si>
    <t>07.5.0  Výskum a vývoj v oblasti zdravotníctva</t>
  </si>
  <si>
    <t>10.8 Výskum a vývoj v oblasti sociálneho zabezpečenia</t>
  </si>
  <si>
    <t>10.8.0  Výskum a vývoj v oblasti sociálneho zabezpečenia</t>
  </si>
  <si>
    <t>08.5.Výskum a vývoj v oblasti rekreácie, kultúry a náb.</t>
  </si>
  <si>
    <t>08.5.0  Výskum a vývoj v oblasti rekreácie, kultúry a náb.</t>
  </si>
  <si>
    <t>04.8.4  Výskum a vývoj v oblasti ťažby, výroby a výstavby</t>
  </si>
  <si>
    <t>04.8.2  Výskum a vývoj v oblasti poľn., lesníctva, rybného hosp. a poľovn.</t>
  </si>
  <si>
    <t>Ministerstvo dopravy a výstavby SR</t>
  </si>
  <si>
    <t>04.8.5 Výskum a vývoj v oblasti dopravy</t>
  </si>
  <si>
    <t>04.8.6  Výskum a vývoj v oblasti komunikácií</t>
  </si>
  <si>
    <t>01.5 Výskum a vývoj v oblasti všeobecných verejných služieb</t>
  </si>
  <si>
    <t>04.8.1 Výskum a vývoj v ekonomickej, obchodnej a pracovnej obl</t>
  </si>
  <si>
    <t xml:space="preserve">                                                                                               Výdavky štátneho rozpočtu na vedu a techniku podľa funkčnej klasifikácie za rok 2021</t>
  </si>
  <si>
    <t>600 Bežné výdavky</t>
  </si>
  <si>
    <t>700 Kapitálové výdavky</t>
  </si>
  <si>
    <t>Úhrn výdavkov</t>
  </si>
  <si>
    <t>Plnenie</t>
  </si>
  <si>
    <t>01</t>
  </si>
  <si>
    <t>VŠEOBECNÉ VEREJNÉ SLUŽBY</t>
  </si>
  <si>
    <t>01.3</t>
  </si>
  <si>
    <t>Všeobecné služby</t>
  </si>
  <si>
    <t>01.3.3</t>
  </si>
  <si>
    <t>Iné všeobecné služby</t>
  </si>
  <si>
    <t>2120 Ministerstvo školstva SR</t>
  </si>
  <si>
    <t>01.4</t>
  </si>
  <si>
    <t>01.4.0</t>
  </si>
  <si>
    <t>2104 Ministerstvo investícií, regionálneho rozvoja a informatizácie</t>
  </si>
  <si>
    <t xml:space="preserve"> 2111 Ministerstvo obrany SR</t>
  </si>
  <si>
    <t xml:space="preserve"> 2120 Ministerstvo školstva, vedy, výskumu a športu SR</t>
  </si>
  <si>
    <t>2131 Úrad geodézie, kartografie a katastra SR</t>
  </si>
  <si>
    <t xml:space="preserve"> 2151 Slovenská akadémia vied</t>
  </si>
  <si>
    <t>01.5</t>
  </si>
  <si>
    <t>01.5.0</t>
  </si>
  <si>
    <t>01.5.0  Výskum a vývoj v oblasti všeobecných verejných služi</t>
  </si>
  <si>
    <t xml:space="preserve"> 2110 Ministerstvo zahraničných vecí SR</t>
  </si>
  <si>
    <t xml:space="preserve"> 2132 Štatistický úrad SR</t>
  </si>
  <si>
    <t>02</t>
  </si>
  <si>
    <t>02  OBRANA</t>
  </si>
  <si>
    <t>02.4</t>
  </si>
  <si>
    <t>02.4  Výskum a vývoj v oblasti obrany</t>
  </si>
  <si>
    <t>02.4.0</t>
  </si>
  <si>
    <t>04</t>
  </si>
  <si>
    <t>04  EKONOMICKÁ  OBLASŤ</t>
  </si>
  <si>
    <t>04.8</t>
  </si>
  <si>
    <t>04.8  Výskum a vývoj v ekonomickej oblasti</t>
  </si>
  <si>
    <t>04.8.1</t>
  </si>
  <si>
    <t>2138 Úrad pre normalizáciu, metrológiu a skúšobníctvo SR</t>
  </si>
  <si>
    <t>04.8.2</t>
  </si>
  <si>
    <t>04.8.2  Výskum a vývoj v oblasti poľnohospodárstva, lesníctva</t>
  </si>
  <si>
    <t xml:space="preserve"> 2127 Ministerstvo pôdohospodárstva a rozvoja vidieka SR</t>
  </si>
  <si>
    <t>04.8.4</t>
  </si>
  <si>
    <t xml:space="preserve"> 2126 Ministerstvo hospodárstva SR</t>
  </si>
  <si>
    <t xml:space="preserve"> 2129 Ministerstvo dopravy a výstavby SR</t>
  </si>
  <si>
    <t>04.8.5</t>
  </si>
  <si>
    <t>04.8.5  Výskum a vývoj v oblasti dopravy</t>
  </si>
  <si>
    <t xml:space="preserve"> 2129 Ministerstvo dopravy, výstavby a regionálneho rozvoja SR</t>
  </si>
  <si>
    <t xml:space="preserve">04.8.6  </t>
  </si>
  <si>
    <t>04.8.7</t>
  </si>
  <si>
    <t>2120 Ministerstvo školstva, vedy, výskumu a športu SR</t>
  </si>
  <si>
    <t>2126 Ministerstvo hospodárstva SR</t>
  </si>
  <si>
    <t>05</t>
  </si>
  <si>
    <t>05  OCHRANA ŽIVOTNÉHO PROSTREDIA</t>
  </si>
  <si>
    <t xml:space="preserve">05.5 </t>
  </si>
  <si>
    <t>05.5  Výskum a vývoj v oblasti ochrany životného prostredia</t>
  </si>
  <si>
    <t xml:space="preserve">05.5.0  </t>
  </si>
  <si>
    <t>05.5.0  Výskum a vývoj v oblasti ochrany životného prostredi</t>
  </si>
  <si>
    <t xml:space="preserve"> 2118 Ministerstvo životného prostredia SR</t>
  </si>
  <si>
    <t>07</t>
  </si>
  <si>
    <t>07  ZDRAVOTNÍCTVO</t>
  </si>
  <si>
    <t xml:space="preserve">07.5 </t>
  </si>
  <si>
    <t>07.5  Výskum a vývoj v oblasti zdravotníctva</t>
  </si>
  <si>
    <t xml:space="preserve">07.5.0  </t>
  </si>
  <si>
    <t>2121 Ministerstvo zdravotníctva SR</t>
  </si>
  <si>
    <t>08</t>
  </si>
  <si>
    <t>08  REKREÁCIA, KULTÚRA A NÁBOŽENSTVO</t>
  </si>
  <si>
    <t>08.5</t>
  </si>
  <si>
    <t>08.5  Výskum a vývoj v oblasti rekreácie, kultúry a náboženstvo</t>
  </si>
  <si>
    <t>08.5.0</t>
  </si>
  <si>
    <t>Výskum a vývoj v oblasti rekreácie, kultúry a náb.</t>
  </si>
  <si>
    <t>2124 Ministerstvo kultúry SR</t>
  </si>
  <si>
    <t>09</t>
  </si>
  <si>
    <t>09  VZDELÁVANIE</t>
  </si>
  <si>
    <t>09.7</t>
  </si>
  <si>
    <t>09.7  Výskum a vývoj v oblasti vzdelávania</t>
  </si>
  <si>
    <t xml:space="preserve">09.7.0  </t>
  </si>
  <si>
    <t>10</t>
  </si>
  <si>
    <t>10  SOCIÁLNE ZABEZPEČENIE</t>
  </si>
  <si>
    <t>10.8</t>
  </si>
  <si>
    <t>10.8  Výskum a vývoj v oblasti sociálneho zabezpečenia</t>
  </si>
  <si>
    <t xml:space="preserve">10.8.0 </t>
  </si>
  <si>
    <t xml:space="preserve"> 2122 Ministerstvo práce, sociálnych vecí a rodiny SR</t>
  </si>
  <si>
    <t>2142 Správa štátnych hmotných rezerv SR</t>
  </si>
  <si>
    <t>S P O L U</t>
  </si>
  <si>
    <t xml:space="preserve">Zoznam poskytnutých dotácií  ku dňu 31.12.2021 </t>
  </si>
  <si>
    <t>Rozpočtová rezerva predsedu vlády Slovenskej republiky</t>
  </si>
  <si>
    <t>Por čís.</t>
  </si>
  <si>
    <t>Prijímateľ</t>
  </si>
  <si>
    <t>Účel použitia</t>
  </si>
  <si>
    <t>Poskytnutá dotácia v EUR</t>
  </si>
  <si>
    <t>Čerpanie podľa ŠP v EUR</t>
  </si>
  <si>
    <t>Obec Valaská Belá, Valaská Belá 1, 972 28 Valaská Belá</t>
  </si>
  <si>
    <t>na odstránenie škôd po prívalovej povodni v obci Valaská Belá</t>
  </si>
  <si>
    <t>Manageria, Kysucká 5, 811 04 Bratislava</t>
  </si>
  <si>
    <t>na realizáciu programu Teach for Slovakia</t>
  </si>
  <si>
    <t>Obec Jarabina, Jarabina 58, 065 31 Jarabina</t>
  </si>
  <si>
    <t>na rekonštrukciu miestnych komunikácií a lávky pre peších po povodni a na vypracovanie preventívnych opatrení pred zmenou klímy v obci</t>
  </si>
  <si>
    <t>Obec Rudno nad Hronom, 966 51 Rudno nad Hronom 16</t>
  </si>
  <si>
    <t>na odstránenie škôd po prívalovej povodni v obci Rudno nad Hronom</t>
  </si>
  <si>
    <t>LUNA, n.o., Nábrežná 1635/8, 911 01 Trenčín</t>
  </si>
  <si>
    <t>na pokrytie výdavkov súvisiacich s poskytovaním pobytových služieb obetiam domáceho násilia a ich deťom v roku 2021</t>
  </si>
  <si>
    <t>Mesto Piešťany, Nám. SNP č. 3, 921 45 Piešťany</t>
  </si>
  <si>
    <t>BRIEŽDENIE, Hájska 11174/19, 036 01 Martin</t>
  </si>
  <si>
    <t>Pomoc obetiam násilia, o.z., Dostojevského rad 1, 811 09 Bratislava</t>
  </si>
  <si>
    <t>na pokrytie výdavkov súvisiacich s poskytovaním ambulantných služieb obetiam domáceho násilia a ich deťom v roku 2021</t>
  </si>
  <si>
    <t>Linka detskej istoty, n.o., Na vŕšku 338/6, 811 01 Bratislava</t>
  </si>
  <si>
    <t>na prevádzku Linky detskej istoty v roku 2021</t>
  </si>
  <si>
    <t>IPčko, Na vŕšku 6, 811 01 Bratislava</t>
  </si>
  <si>
    <t>na prevádzku liniek pomoci v roku 2021</t>
  </si>
  <si>
    <t>Mesto Považská Bystrica, Centrum 2/3, 017 01 Považská Bystrica</t>
  </si>
  <si>
    <t>Spišská katolícka charita, Slovenská 1765/30, 052 01 Spišská Nová Ves</t>
  </si>
  <si>
    <t>ESTHER, R. Dilonga 127/2, 920 01 Hlohovec</t>
  </si>
  <si>
    <t>Občianske združenie Brána do života, Medveďovej 4, 851 04 Bratislava</t>
  </si>
  <si>
    <t>Žena v tiesni, P.O.Box 70, 036 01 Martin</t>
  </si>
  <si>
    <t>Centrum Slniečko, n.o., Bottova 32/A, 949 01 Nitra</t>
  </si>
  <si>
    <t>na pokrytie výdavkov súvisiacich s poskytovaním pobytových služieb obetiam domáceho násilia a ich deťom v roku 2021 a na pokrytie výdavkov súvisiacich s poskytovaním ambulantných služieb obetiam domáceho násilia a ich deťom v roku 2021</t>
  </si>
  <si>
    <t>Liga za duševné zdravie SR, Ševčenkova 21, 851 01 Bratislava</t>
  </si>
  <si>
    <t>na prevádzku linky detskej dôvery Nezábudka v roku 2021</t>
  </si>
  <si>
    <t>Mesto Humenné, Kukorelliho 1501/34, 066 28 Humenné</t>
  </si>
  <si>
    <t>na riešenie protipovodňových opatrení v meste Humenné</t>
  </si>
  <si>
    <t>MyMamy, o.z., Jánošíkova 5392/70, 080 01 Prešov</t>
  </si>
  <si>
    <t>Centrum sociálnych služieb KA, o.z., Kalinčiakova 781/2, 963 01 Krupina</t>
  </si>
  <si>
    <t>Mesto Košice, Trieda SNP 48/A, 040 11 Košice (Psychosociálne centrum Košice, Löfflerova 1488/2, 040 01 Košice - mestká časť Staré Mesto)</t>
  </si>
  <si>
    <t>Zem detí -Košice, n.o., Muškátova ul. 598/8, 044 02 Turňa nad Bodvou</t>
  </si>
  <si>
    <t>Spoločnosť priateľov detí z detských domovov Úsmev ako dar, Ševčenkova 1175/21, 851 01 Bratislava</t>
  </si>
  <si>
    <t xml:space="preserve">Ženy pomáhajú ženám, Horská 1306/27, 958 06 Partizánske </t>
  </si>
  <si>
    <t>Obec Zubné, Zubné č. 88, 067 33 Papín</t>
  </si>
  <si>
    <t>na odstránenie škôd po prívalovej povodni v obci Zubné</t>
  </si>
  <si>
    <t>Obec Pichne, Pichne č. 27, 069 01 Pichne</t>
  </si>
  <si>
    <t>na odstránenie škôd po prívalovej povodni v obci Pichne</t>
  </si>
  <si>
    <t>Fórum pre pomoc starším - národná sieť, Záhradnícka 24, 971 01 Prievidza</t>
  </si>
  <si>
    <t>na prevádzku Senior linky v roku 2021</t>
  </si>
  <si>
    <t>Spoločnosť priateľov detí - Li (e) nka, Zvoničná 202/18, 044 13 Valaliky</t>
  </si>
  <si>
    <t>na prevádzku Linky detskej dôvery v roku 2021</t>
  </si>
  <si>
    <t>OZ Dobrota sv. Alžbety, Nám. L.V.Beethovena 566/9, 919 65 dolná Krupá</t>
  </si>
  <si>
    <t>Obec Údol, Údol 2, 065 45 Údol</t>
  </si>
  <si>
    <t>na odstránenie škôd po prívalovej povodni v obci Údol</t>
  </si>
  <si>
    <t>Áno pre život, Farská 543/2, 013 13 Rajecké Teplice</t>
  </si>
  <si>
    <t>Obec Plavecký Štvrtok, Plavecký Štvrtok 351, 900 68 Plavecký Štvrtok</t>
  </si>
  <si>
    <t>na zriadenie náhradných priestorov základnej školy v obci Plavecký Štvrtok</t>
  </si>
  <si>
    <t>KRIŽOVATKY, n.o., Záhradná 3, 909 01 Skalica</t>
  </si>
  <si>
    <t>Žilinský samosprávny kraj, Komenského 48, 011 09 Žilina (Centrum sociálnych služieb ANIMA, Jefremovská 635, 031 04 Liptovský Mikuláš)</t>
  </si>
  <si>
    <t>Obec Trnkov, Trnkov č. 42, 082 12 Kapušany</t>
  </si>
  <si>
    <t>na odstránenie škôd po prívalovej povodni v obci Trnkov</t>
  </si>
  <si>
    <t>KOTVA n.o. Trebišov, Hurbanova 368/21, 075 01 Trebišov</t>
  </si>
  <si>
    <t>Obec Kľak, Kľak 9, 966 77 Kľak</t>
  </si>
  <si>
    <t>Oprava murovaného oplotenia pamätníka SNP v Kľaku</t>
  </si>
  <si>
    <t>DOMOV - DÚHA, Pavlovova 1039/5, 821 08 Bratislava - mestská časť Ružinov</t>
  </si>
  <si>
    <t>Mesto Banská Bystrica, Československej armády 26, 974 01 Banská Bystrica</t>
  </si>
  <si>
    <t>2. etapa obnovy vojnových hrobov na Rímsko-katolíckom cintoríne na Námestí Š. Moysesa v Banskej Bystrici, 2. etapa obnovy vojnových hrobov – dvoch masových hrobov na Židovskom cintoríne na Rudlovskej ceste v Banskej Bystrici</t>
  </si>
  <si>
    <t>POMOC RODINE, Nám. Osloboditeľov 988/83, 071 01 Michalovce</t>
  </si>
  <si>
    <t>Obec Strečno, Sokolská 487,013 24 Strečno</t>
  </si>
  <si>
    <t>Obnova pamätníka Francúzskym partizánom</t>
  </si>
  <si>
    <t>Mesto Sereď, Námestie republiky 1176/10, 926 01 Sereď</t>
  </si>
  <si>
    <t>Renovácia pódia Pamätníka oslobodenia v Seredi</t>
  </si>
  <si>
    <t>Žilinský samosprávny kraj, Komenského 48, 011 09 Žilina (Centrum sociálnych služieb LÚČ, Hlboká cesta 1635/7, 010 01 Žilina)</t>
  </si>
  <si>
    <t>Obec Závada, Závada 62, 094 08 Závada</t>
  </si>
  <si>
    <t>obnova a oprava pamätníka z II. SV</t>
  </si>
  <si>
    <t>Obec Nitra nad Ipľom, Nitra nad Ipľom 96, 985 57 Holiša</t>
  </si>
  <si>
    <t>na odstránenie škôd na kultúrnom dome po prívalových dažďoch a silnom vetre v obci Nitra nad Ipľom</t>
  </si>
  <si>
    <t>Mesto Holíč, Bratislavská 5, 908 51 Holíč</t>
  </si>
  <si>
    <t>Obnova pomníka padlým v 1. a 2. SV, Obnova pomníka M. Nešpora</t>
  </si>
  <si>
    <t>Obec Skalité, Skalité 598, 023 14 Skalité</t>
  </si>
  <si>
    <t>Oprava pamätníka padlým v II. SV v obci Skalité</t>
  </si>
  <si>
    <t>Mesto Hlohovec, M.R. Štefánika, 920 01 Hlohovec</t>
  </si>
  <si>
    <t>Obnova pamätníka SNP a oslobodenia na Námestí sv. Michala v Hlohovci</t>
  </si>
  <si>
    <t>Mesto Bardejov, Radničné námestie 16, 085 01 Bardejov</t>
  </si>
  <si>
    <t>Oprava pomníka vďaky a priateľstva na námestí SNP v Bardejove</t>
  </si>
  <si>
    <t>Obec Klátova Nová Ves, 958 44 Klátova Nová Ves 100</t>
  </si>
  <si>
    <t>Obnova Pomníku obetiam svetových vojen a Pamätníku hrdinom SNP, Obnova Pomníku SNP v Klátovej Novej Vsi</t>
  </si>
  <si>
    <t>Mesto Krompachy, Námestie slobody 1, 053 42 Krompachy</t>
  </si>
  <si>
    <t>Obnova Pamätníka oslobodenia mesta Krompachy</t>
  </si>
  <si>
    <t>Aliancia žien Slovenska, Nábělkova 2, 841 05 Bratislava</t>
  </si>
  <si>
    <t>Mesto Hanušovce nad Topľou, Mierová 333/3, 094 31 Hanušovce nad Topľou</t>
  </si>
  <si>
    <t>Obnova Pamätníka SNP v Hanušovciach nad Topľou</t>
  </si>
  <si>
    <t>Obec Zázrivá, Stred 409, 027 05 Zázrivá</t>
  </si>
  <si>
    <t>Celková rekonštrukcia pamätníka SNP v obci Zázrivá</t>
  </si>
  <si>
    <t>Mesto Rimavská Sobota, Svätoplukova 389/9, 979 01 Rimavská Sobota</t>
  </si>
  <si>
    <t>Oprava spevnených plôch a očistenie pomníka II. SV</t>
  </si>
  <si>
    <t xml:space="preserve">Hlavné mesto SR Bratislava, Primaciálne námestie 1, 814 99 Bratislava </t>
  </si>
  <si>
    <t>Vojnový hrob - Pamätník 497 židov</t>
  </si>
  <si>
    <t>ALEJ poradenské centrum, Planét 5933/15, 821 02 Bratislava - mestská časť Ružinov</t>
  </si>
  <si>
    <t>Obec Prochot, Prochot 271, 966 04 Horná Ždaňa</t>
  </si>
  <si>
    <t>Pomník obetiam 2. SV a SNP, Pomník obetiam SNP</t>
  </si>
  <si>
    <t>Obec Brehy, 968 01 Brehy 117</t>
  </si>
  <si>
    <t>Pomník obetiam 2. SV v obci Brehy</t>
  </si>
  <si>
    <t>Obec Horné Hámre, 966 71 Horné Hámre 45</t>
  </si>
  <si>
    <t>Pomník obetiam SNP v parku obce Horné Hámre</t>
  </si>
  <si>
    <t>Obec Lubina, Lubina 56, 916 12 Lubina</t>
  </si>
  <si>
    <t>Oprava pochôdznych chodníkov pamätníka SNP na vrchu Roh</t>
  </si>
  <si>
    <t>Obec Domaniža, 018 16 Domaniža 426</t>
  </si>
  <si>
    <t xml:space="preserve">Obnovenie pamätníka Padlým hrdinom v Domaniži </t>
  </si>
  <si>
    <t>BUDÚCNOSŤ, n.o., Wilsonovo nábrežie 159/82, 949 01 Nitra</t>
  </si>
  <si>
    <t>Obec Topoľčianky, Hlavná 114, 951 93 Topoľčianky</t>
  </si>
  <si>
    <t xml:space="preserve">Obnovenie Pomníka padlých hrdinov I., Obnovenie Pomníka padlých hrdinov II. </t>
  </si>
  <si>
    <t>Aliancia žien - Cesta späť, Gercenova 3634/6A, 851 05 Bratislava - Petržalka</t>
  </si>
  <si>
    <t>Mesto Tisovec, Námestie Dr. V. Clementisa 1, 980 61 Tisovec</t>
  </si>
  <si>
    <t>Tisovec nezabúda na padlých hrdinov - oprava pamätníka SNP</t>
  </si>
  <si>
    <t>Obec Závadka nad Hronom, Osloboditeľov 144/27, 976 67 Závadka nad Hronom</t>
  </si>
  <si>
    <t>Obnova pomníka partizánom Obnova pomníka obetiam SNP, Obnova pamätníka padlým v boji proti fašizmu</t>
  </si>
  <si>
    <t>Obec Štôla, Štôla 29, 059 37 Štôla</t>
  </si>
  <si>
    <t>Oprava átria vojnového cintorína</t>
  </si>
  <si>
    <t>ADEVYK, Nevädzova 13, 040 01 Košice</t>
  </si>
  <si>
    <t>na vecné ocenenia a náklady súvisiace s organizáciou ankety Zlatý Amos</t>
  </si>
  <si>
    <t>Obec Gerlachov, Hlavná 110/7, 059 42 Gerlachov</t>
  </si>
  <si>
    <t>Cintorín 24. padlých hrdinov SNP</t>
  </si>
  <si>
    <t>Mesto Lučenec, Novohradská 1, 984 01 Lučenec</t>
  </si>
  <si>
    <t>Obnova pomníka padlých vojakov Červenej armády na Ulici J. Karmána, Lučenec; Obnova pomníka vojakom Rumunskej armády v Lučenci</t>
  </si>
  <si>
    <t>Mesto Vráble, Hlavná 1221, 952 16 Vráble</t>
  </si>
  <si>
    <t>Oprava a údržba pamätníka padlým vojakom v 2. SV vo Vrábľoch</t>
  </si>
  <si>
    <t>Obec Bzince pod Javorinou, 916 11 Bzince pod Javorinou 348</t>
  </si>
  <si>
    <t>Pamätná tabuľa - dom Gašparíkovcov, Skup. VH obetí 2. svetovej vojny bratia Kedrovci, Skup. hrob obetí 2. sv. vojny, Skup. hrob obetí 2. sv. vojny Ján a Milan Slávik, Jednotlivý VH obeti 2. sv. vojny Ján Tomeš, Pamätník padlým 1. a 2. sv. vojny Bzince pod Javorinou</t>
  </si>
  <si>
    <t>Únia materských centier, Odborárske námestie 2618/3, 811 07 Bratislava - mestská časť Staré Mesto</t>
  </si>
  <si>
    <t>Obec Seňa, 044 58 Seňa 200</t>
  </si>
  <si>
    <t>Oprava pomníka obetiam 1. a 2. SV</t>
  </si>
  <si>
    <t>Obec Klenovec, Námestie Karola Salvu 1, 980 55 Klenovec</t>
  </si>
  <si>
    <t>Obnova Pamätníka obetiam 1. a 2. SV v Klenovci</t>
  </si>
  <si>
    <t>Obec Ilija, Ilija 150, 969 01 Banská Štiavnica 1</t>
  </si>
  <si>
    <t>Obnova hrobu padlého vojaka, Obnova schodov a dlažby pamätníka SNP</t>
  </si>
  <si>
    <t>Obec Častá, Hlavná 168, 900 89 Častá</t>
  </si>
  <si>
    <t>Obnova pamätníka II. SV v obci Častá</t>
  </si>
  <si>
    <t>Obec Východná, Východná 616, 032 32 Východná</t>
  </si>
  <si>
    <t>Obnova a rekonštrukcia pomníka padlých vo Východnej</t>
  </si>
  <si>
    <t>ZÁUJMOVÉ ZDRUŽENIE RODINA, Okružná ulica 6496/20, 917 01 Trnava</t>
  </si>
  <si>
    <t>Obec Skýcov, Školská 294/2, 951 85 Skýcov</t>
  </si>
  <si>
    <t>Oprava pamätníka I. a II. SV</t>
  </si>
  <si>
    <t>Obec Chtelnica, Námestie 1. mája 495/52, 922 05 Chtelnica</t>
  </si>
  <si>
    <t>Obnova pamätníka padlých roku 1945, Obnova pamätníka obetí SV</t>
  </si>
  <si>
    <t xml:space="preserve">Obec Zbehy, 951 42 Zbehy 69 </t>
  </si>
  <si>
    <t>Pamätník padlých hrdinov v SNP</t>
  </si>
  <si>
    <t>Obec Hiadeľ, Hiadeľ 68, 976 61 Hiadeľ</t>
  </si>
  <si>
    <t>Obnova vojnového hrobu "Pamätník pod Javorím"</t>
  </si>
  <si>
    <t>Obec Cigeľka, Cigeľka 33, 086 02 Cigeľka</t>
  </si>
  <si>
    <t>Oprava pamätníka a obnova písma na pamätníku obetiam II. SV</t>
  </si>
  <si>
    <t>Obec Leštiny, Leštiny 22, 027 01 Leštiny</t>
  </si>
  <si>
    <t>Oprava pamätníka SNP - výtvarného objektu "Pocta SNP" a jeho areálu</t>
  </si>
  <si>
    <t>Obec Nitrianske Pravno, Námestie SNP 1/1, 972 13 Nitrianske  Pravno</t>
  </si>
  <si>
    <t>Reštaurovanie Pamätníka obetiam 2. SV</t>
  </si>
  <si>
    <t>Obec Vyšná Slaná, 049 26 Vyšná Slaná 29</t>
  </si>
  <si>
    <t>Oprava pamätníka vďaky</t>
  </si>
  <si>
    <t>Mesto Banská Štiavnica, Radničné námestie 1, 969 24 Banská Štiavnica</t>
  </si>
  <si>
    <t>Obnova Pamätníka popravených v SNP v Banskej Štiavnici v lokalite Teplý Potok, Obnova Pamätníka popravených v SNP v Banskej Štiavnici v miestnej časti Banky, Obnov aÚstredného pamätníka SNP  a osadenie tabule v BŠ v miestnej časti Počúvadlianske jazero, Obnova Pamätníka pri ŽSR v BŠ</t>
  </si>
  <si>
    <t>Obec Svätý Anton, 969 72 Svätý Anton 34</t>
  </si>
  <si>
    <t>Oprava pamätníka padlým v 2. SV</t>
  </si>
  <si>
    <t xml:space="preserve">Mesto Šaľa, Námestie sv. Trojice 7, 927 15 Šaľa </t>
  </si>
  <si>
    <t>Pomník padlým vojakom v 1. sv.  a 2. sv. vojne</t>
  </si>
  <si>
    <t>Gréckokatolícka eparchiálna charita Košice, Dominikánske námestie 3325/2A, 040 01 Košice - mestská časť Staré Mesto</t>
  </si>
  <si>
    <t>Obec Divín, Námestie mieru 654/3, 985 52 Divín</t>
  </si>
  <si>
    <t>Pamätník SNP</t>
  </si>
  <si>
    <t>Poradňa ALEXIS, n.o., Heydukova 2158/14, 811 08 Bratislava</t>
  </si>
  <si>
    <t>Mesto Kežmarok, Hlavné námestie 1, 060 01 Kežmarok</t>
  </si>
  <si>
    <t>Oprava pamätníka padlým II. SV - Hájovňa pod Lesom, Oprava pamätníka padlým II. SV na Starom cint. 401/1</t>
  </si>
  <si>
    <t>Obec Párnica, Párnica 116, 026 01 Dolný Kubín</t>
  </si>
  <si>
    <t>Oprava pamätníka SNP</t>
  </si>
  <si>
    <t>Obec Štrba, Hlavná 188/67, 059 38 Štrba</t>
  </si>
  <si>
    <t>Oprava pomníka 2. SV "Smútiaca mať" v obci Štrba</t>
  </si>
  <si>
    <t xml:space="preserve">Mesto Vrbové, ul. gen. M.R.Štefánika 15/4, 922 03 Vrbové </t>
  </si>
  <si>
    <t>Obnova pamätníka padlých vo Vrbovom</t>
  </si>
  <si>
    <t>Obec Veľké Ripňany, Poštová 461/482, 956 07 Veľké Ripňany</t>
  </si>
  <si>
    <t>Pomník obetiam 1. a 2. SV koncetračného tábora</t>
  </si>
  <si>
    <t>Obec Hodruša - Hámre, Hodruša - Hámre 185, 966 61 Hodruša - Hámre</t>
  </si>
  <si>
    <t xml:space="preserve">Pomník padlých hrdinov SNP </t>
  </si>
  <si>
    <t>Obec Dolná Krupá, Nám. L. van Beethovena 139/1, 919 65 Dolná Krupá</t>
  </si>
  <si>
    <t>Obnova pamätníka obetiam II. SV</t>
  </si>
  <si>
    <t>Obec Kostoľany nad Tribečom, 951 77 Kostaľany nad Tribečom 70</t>
  </si>
  <si>
    <t>Pomník obetiam 1. a 2. SV</t>
  </si>
  <si>
    <t>Obec Zákamenné, Námestie J. Vojtaššáka 1002/12, 029 56 Zákamenné</t>
  </si>
  <si>
    <t>Obnova pamätníka padlých hrdinov</t>
  </si>
  <si>
    <t>Obec Prievaly, Prievaly č. 189, 906 34 Prievaly</t>
  </si>
  <si>
    <t>Výmena existujúceho pamätníka 2.svetovej vojny a rekonštrukcia jeho okolia</t>
  </si>
  <si>
    <t>Obec Banská Belá, Banská Belá 83, 966 15 Banská Belá</t>
  </si>
  <si>
    <t>Obnova hrobu dôstojníka čsl. Armády, Oprava hrobov padlých vojakov 2. SV</t>
  </si>
  <si>
    <t xml:space="preserve">Obec Jarabina, 065 31 Jarabina 58 </t>
  </si>
  <si>
    <t>Obnova pamätníka padlým hrdinom II. SV v Parku mieru v obci Jarabina</t>
  </si>
  <si>
    <t>Obec Štiavnik, Štiavnik 1350, 013 55 Štiavnik</t>
  </si>
  <si>
    <t>Obnova vojnového hrobu, Obnova pamätníka II. SV (pod Šútorkom), Obnova pomníka II. SV Jasenové</t>
  </si>
  <si>
    <t>Aliancia stredoškolákov, Lazisko 61, 032 11 Lazisko</t>
  </si>
  <si>
    <t>na náklady súvisiace s organizáciou kampane o očkovaní určenej pre stredné školy</t>
  </si>
  <si>
    <t>Obec Hontianske Moravce, 962 71 Hontianske Moravce 255/29</t>
  </si>
  <si>
    <t>Oprava pamätníka v Hontianskych Moravciach</t>
  </si>
  <si>
    <t>Obec Ludrová, Ludrová 239, 034 71 Ludrová</t>
  </si>
  <si>
    <t>Oprava pamätníka SNP v Ludrovskej doline, Renovácia pamätníka pri Obecnom úrade Ludrová</t>
  </si>
  <si>
    <t>Obec Horné Trhovište, Horné Trhovište 73, 920 66 Horné Trhovište</t>
  </si>
  <si>
    <t>Obnova a oprava pamätníka padlým občanom v I. a II. SV</t>
  </si>
  <si>
    <t xml:space="preserve">Mesto Senica, Štefánikova 1408/56, 905 25 Senica  </t>
  </si>
  <si>
    <t>Obnova a reštaurovaie pamätníka paldých v II. SV v Senici</t>
  </si>
  <si>
    <t>Mesto Žilina, Námestie obetí komunizmu 1, 011 31 Žilina</t>
  </si>
  <si>
    <t>Súsošie oslobodenia Žiliny v Sade SNP - obnova a oprava 2020</t>
  </si>
  <si>
    <t>Slovenský Červený kríž, Územný spolok Trebišov, M.R.Štefánika 2368/176, 075 01 Trebišov</t>
  </si>
  <si>
    <t>Obec Poluvsie, Poluvsie 251, 972 16 Pravenec</t>
  </si>
  <si>
    <t>Obnova VH padlých hrdinov počas II. SV v obci Poluvsie, Obnova pamätníka padlým hrdinom počas II. SV v obci Poluvsie</t>
  </si>
  <si>
    <t>Mesto Svit, Hviezdoslavova 268/32, 059 21 Svit</t>
  </si>
  <si>
    <t>Reštaurovanie a zakonzervovanie reliéfneho obrazu a sôch</t>
  </si>
  <si>
    <t xml:space="preserve">Mesto Vrútky, Námestie S. Zachara 4, 038 61 Vrútky </t>
  </si>
  <si>
    <t>Obnova Pamätníka delostrelcom 1. čsl. armádneho zboru</t>
  </si>
  <si>
    <t>Obec Drahovce, Hlavná 429/127, 922 41 Drahovce</t>
  </si>
  <si>
    <t>Rekonštrukcia pietneho miesta pripomínajúceho SNP a obete 2. svetovej vojny z radov bývalých občanov obce Drahovce</t>
  </si>
  <si>
    <t>Obec Rybník, Hlavná 201/2, 935 23 Rybník</t>
  </si>
  <si>
    <t>Obnova pamätníka tragédie na Hájnikovej lúke pri obecnom úrade v Radaticiach</t>
  </si>
  <si>
    <t>PROGRESFEM, Rázusova 2672/17, 058 01 Poprad</t>
  </si>
  <si>
    <t>Obec Čeľadice, Čeľadice 143, 951 43 Čeľadice</t>
  </si>
  <si>
    <t>Oprava betónovej ohrady a rekonštrukcia pomníka</t>
  </si>
  <si>
    <t xml:space="preserve">Obec Jakubov, Jakubov 191, 900 63 Jakubov </t>
  </si>
  <si>
    <t>Obnova pomníka padlým vojakom v obci Jakubov</t>
  </si>
  <si>
    <t>Obec Dlhé Pole, Dlhé Pole 249, 013 32 Dlhé Pole</t>
  </si>
  <si>
    <t>Obnova pamätníka obetiam 2. SV</t>
  </si>
  <si>
    <t>Obec Zuberec, Hlavná 289, 027 32 Zuberec</t>
  </si>
  <si>
    <t>Obnova pamätného zrubu SNP</t>
  </si>
  <si>
    <t>Obec Bystré, Šarišská 97/20, 094 34 Bystré</t>
  </si>
  <si>
    <t>Oprava pamätníka padlým v druhej svetovej vojne v obci Bystré</t>
  </si>
  <si>
    <t xml:space="preserve">Obec Horné Obdokovce, 956 08 Horné Obdokovce </t>
  </si>
  <si>
    <t>Reštaurátorské služby na pamätníku padlým v I. a II. SV v obci</t>
  </si>
  <si>
    <t>Obec Dolné Vestenice, Záhumenská 154/74, 972 23 Dolné Vestenice</t>
  </si>
  <si>
    <t>Realizácia umeleckoremeselných prác na pamätníku padlých v obci Dolné Vestenice</t>
  </si>
  <si>
    <t>Obec Livovská Huta, Livovská Huta 33, 086 15 Lukov</t>
  </si>
  <si>
    <t>Pamätník</t>
  </si>
  <si>
    <t>Obec Nitrica, Nitrica 489, 972 22 Nitrica</t>
  </si>
  <si>
    <t>Obnova pamätnej tabule obetiam 1. a 2. SV v časti Dvorníky, Obnova pamätníka 2. SV v časti Dvorníky, Obnova pamätníka obetiam 1. a 2. SV v časti Račice</t>
  </si>
  <si>
    <t>Obec Holiša, Holiša 61, 985 57 Holiša</t>
  </si>
  <si>
    <t>Obnova pamätníka osloboditeľom v obci Holiša</t>
  </si>
  <si>
    <t>Obec Pavlovce nad Uhom, Kostolné námestie 17/1, 072 14 Pavlovce nad Uhom</t>
  </si>
  <si>
    <t>Obnova významného pamätníka v obci Pavlovce nad Uhom</t>
  </si>
  <si>
    <t>Mesto Spišské Vlachy, SNP 34, 053 61 Spišské Vlachy</t>
  </si>
  <si>
    <t>Pokračovanie v renovácii pamätníka SNP v meste Spišské Vlachy</t>
  </si>
  <si>
    <t>Obec Veľké Leváre, Štefánikova 747, 908 73 Veľké Leváre</t>
  </si>
  <si>
    <t>Pomník padlým vo Veľkých Levároch</t>
  </si>
  <si>
    <t>Obec Kšinná, Kšinná 105, 956 41 Uhrovec</t>
  </si>
  <si>
    <t>Oprava vojnových hrobov v Kšinnej - Štvorhrob, Oprava vojnových hrobov v Kšinnej - Štefan Pavle</t>
  </si>
  <si>
    <t xml:space="preserve">Obec Petrovice, 053 13 Petrovice 80 </t>
  </si>
  <si>
    <t>Obnova vojenského pamätníku v obci Petrovice</t>
  </si>
  <si>
    <t xml:space="preserve">Obec Prašník, Prašník 93, 922 11 Prašník </t>
  </si>
  <si>
    <t>Oprava plochej strechy izby revolučných tradícií - SNP</t>
  </si>
  <si>
    <t>Obec Pliešovce, Hviezdoslavova 1/2, 962 63 Pliešovce</t>
  </si>
  <si>
    <t>Oprava pomníka M. Vernarského, Oprava Pamätníka padlých v II. SV na Námestí padlých hrdinov v Pliešovciach</t>
  </si>
  <si>
    <t>Obec Margecany, Obchodná 7, 055 01 Margecany</t>
  </si>
  <si>
    <t>Reštaurovanie súsošia "Partizán a partizánka" od akademického sochára Vojtecha Löfflera na pamätníku padlých v I. a II. SV v obci Margecany</t>
  </si>
  <si>
    <t>Obec Partizánska Ľupča, 032 15 Partizánska Ľupča 417</t>
  </si>
  <si>
    <t>Oprava pamätníka padlých vojakov v II.SV v obci Partizánska Ľupča</t>
  </si>
  <si>
    <t>Arcidiecézna charita Košice, Bočná 2, 040 01 Košice</t>
  </si>
  <si>
    <t>Mesto Šaštín - Stráže, Alej 549, 908 41 Šaštín - Stráže</t>
  </si>
  <si>
    <t>Nezabúdajme...</t>
  </si>
  <si>
    <t>Obec Žaškov, Hlavná 112/106, 027 21 Žaškov</t>
  </si>
  <si>
    <t>Oprava pamätníka padlých našej obce</t>
  </si>
  <si>
    <t>Fórum života, o.z., Heydukova 2158/4, 811 08 Bratislava - Staré mesto</t>
  </si>
  <si>
    <t>Obec Uhrovské Podhradie, 956 41 Uhrovské Podhradie 20</t>
  </si>
  <si>
    <t xml:space="preserve">Obnova vojnových hrobov  </t>
  </si>
  <si>
    <t>Obec Obyce, Cintorínska 229, 951 95 Obyce</t>
  </si>
  <si>
    <t>Oprava pamätníka v Obyciach, časti Krtinová</t>
  </si>
  <si>
    <t xml:space="preserve">Mesto Partizánske, Námestie SNP 212/4, 958 01 Partizánske </t>
  </si>
  <si>
    <t>Obnova hrobu Jána Košíka</t>
  </si>
  <si>
    <t>Obec Špačince, Hlavná 183/16, 919 51 Špačince</t>
  </si>
  <si>
    <t>Oprava - obnova pomníka</t>
  </si>
  <si>
    <t>Mesto Vysoké Tatry, Starý Smokovec 1, 062 01 Starý Smokovec</t>
  </si>
  <si>
    <t>Obnova a údržba Pamätníka hrdinom letcom SNP, Tatranské Zruby</t>
  </si>
  <si>
    <t>Obec Lehota, Lehota 16, 951 36 Lehota</t>
  </si>
  <si>
    <t>Rekonštrukcia pamätníka padlým vojakom 2. sv. vojny v Lehote</t>
  </si>
  <si>
    <t>Obec Tomášovce, Partizánska 132/7, 985 56 Tomášovce</t>
  </si>
  <si>
    <t>Obnova pamätníka padlým v SNP v Tomášovciach</t>
  </si>
  <si>
    <t>Obec Kamienka, Kamienka 143, 067 83 kamenica nad Cirochou</t>
  </si>
  <si>
    <t>Prístupový chodník k protilietadlovému kanónu vzor 44 v obci Kamienka, Oprava a znovuosadenie pamätnej tabule o partizánskych skupinách vo Vihorlate na budovu Kultúrneho domu v Kamienke</t>
  </si>
  <si>
    <t>Obec Sološnica, Sološnica 527, 906 37 Sološnica</t>
  </si>
  <si>
    <t>Údržba Pomníka obetiam II. SV v Sološnici</t>
  </si>
  <si>
    <t>Obec Lozorno, Hlavná 1, 900 55 Lozorno</t>
  </si>
  <si>
    <t>Upravíme pomník padlým hrdinom 2. sv. vojny „Na Rusnákoch"</t>
  </si>
  <si>
    <t>Obec Hermanovce nad Topľou, 094 34 Hermanovce nad Topľou 195</t>
  </si>
  <si>
    <t>Obnova pomníka padlých v SNP Hermanovce nad Topľou</t>
  </si>
  <si>
    <t>Obec Ľubica, Gen. Svobodu 248/127, 059 71 Ľubica</t>
  </si>
  <si>
    <t>Obnova vojnového hrobu v Ľubici</t>
  </si>
  <si>
    <t>Obec Jasenie, Jasenie 497, 976 76 Jasenie</t>
  </si>
  <si>
    <t>Oprava a obnova podzemného vojnového bunkra</t>
  </si>
  <si>
    <t>Obec Krakovany, Námestie sv. Mikuláša 406/4, 922 02 Krakovany</t>
  </si>
  <si>
    <t>Reštaurovanie pomníka padlých vojakov v I. a II. svetovej vojne</t>
  </si>
  <si>
    <t>Obec Hostie, Hostie 1, 951 94 Hostie</t>
  </si>
  <si>
    <t xml:space="preserve">Oprava pamätníka SNP v obci Hostie </t>
  </si>
  <si>
    <t>Obec Nemcovce, Nemcovce 93, 082 12 Kapušany pri Prešove</t>
  </si>
  <si>
    <t>Obnova a oprava pamätníka v obci Nemcovce</t>
  </si>
  <si>
    <t>Obec Šúrovce, Nová 5, 919 25 Šúrovce</t>
  </si>
  <si>
    <t>Obnova  a údržba pamätníka obetí I. a II. SV - obec Šúrovce, Valtov Šúr; Oprava, obnova  a údržba pamätníka obetí I. a II. SV - obec Šúrovce, Varov Šúr</t>
  </si>
  <si>
    <t>Obec Rapovce, Hlavná 230/99, 985 31 Rapovce</t>
  </si>
  <si>
    <t xml:space="preserve">Oprava a obnova pamätníka padlým hrdinom </t>
  </si>
  <si>
    <t>Obec Trnavá Hora, Okružná cesta 229/21, 966 11 Trnavá Hora</t>
  </si>
  <si>
    <t>Obnova Pamätníka SNP na Kľačanoch</t>
  </si>
  <si>
    <t>Žilinský samosprávny kraj, Komenského 48, 011 09 Žilina (Centrum sociálnych služieb PRAMEŇ, ul. Matúškova 1631, 026 01 Dolný Kubín)</t>
  </si>
  <si>
    <t>Mesto Bojnice, Sládkovičova 1, 972 01 Bojnice</t>
  </si>
  <si>
    <t>Oprava statických porúch, poškodeného obkladu a obnova písma VH na cintoríne v Bojniciach</t>
  </si>
  <si>
    <t>Obec Krajné, Krajné 52, 916 16 Krajné</t>
  </si>
  <si>
    <t>Vojnový hrob Adam Cvajniga, Vojnový hrob Neznámy vojak</t>
  </si>
  <si>
    <t>Ružínska priehrada o.z., Letná 191/11, 044 71 Čečejovce</t>
  </si>
  <si>
    <t xml:space="preserve">na nákup obslužného  motorového člna </t>
  </si>
  <si>
    <t>Obec Banský Studenec, Banský Studenec 60, 961 01 Banský Studenec</t>
  </si>
  <si>
    <t>Obnova pamätníka padlým v II. sv. vojne</t>
  </si>
  <si>
    <t>Mesto Prievidza, Námestie slobody 14, 971 01 Prievidza</t>
  </si>
  <si>
    <t xml:space="preserve">Oprava Pamätníka mieru, Mierové námestie Prievidza </t>
  </si>
  <si>
    <t>Obec Horné Orešany, Horné Orešany 190, 919 03 Horné orešany</t>
  </si>
  <si>
    <t>Obnova a údržba pomníka</t>
  </si>
  <si>
    <t>Obec Nitrianska Blatnica, 956 05 Nitrianska Blatnica 6</t>
  </si>
  <si>
    <t>Obnova Pamätníka padlých v I. a II. SV</t>
  </si>
  <si>
    <t>Obec Podhorie, 969 82 Podhorie 84</t>
  </si>
  <si>
    <t>Pamätník obetiam 2. SV</t>
  </si>
  <si>
    <t>Obec Dubové, Dubové 50, 038 23 Dubové</t>
  </si>
  <si>
    <t>Zanechanie odkazu budúcim generáciám</t>
  </si>
  <si>
    <t>Obec Slovenské Pravno, 038 22 Slovenské Pravno 123</t>
  </si>
  <si>
    <t xml:space="preserve">Renovácia pamätníka </t>
  </si>
  <si>
    <t>Obec Smrečany, Smrečany 48, 032 05 Smrečany</t>
  </si>
  <si>
    <t>Obnova pamätníka obetiam druhej SV v Smrečanoch</t>
  </si>
  <si>
    <t>Liga proti rakovine SR, Brestová 6, 821 02 Bratislava</t>
  </si>
  <si>
    <t>na realizáciu projektov Ligy proti rakovine</t>
  </si>
  <si>
    <t>Mesto Turčianske Teplice, Partizánska 413/1, 039 01 Turčianske Teplice</t>
  </si>
  <si>
    <t>Oprava a údržbové práce na jednotlivom VH z II. SV - cintorín Turčiansky Michal, Oprava jednotlivého  hrobu z II. SV - cintorín Dolná Štubňa</t>
  </si>
  <si>
    <t xml:space="preserve">Obec Stakčín, SNP 574/6, 067 61 Stakčín </t>
  </si>
  <si>
    <t>Oprava pamätníka osloboditeľom v 2. SV v Ruskom - Ruské sedlo</t>
  </si>
  <si>
    <t>Obec Chrenovec - Brusno, Chrenovec - Brusno 1, 972 32 Chrenovec- Brusno</t>
  </si>
  <si>
    <t>Hrob s náhrobným kameňom</t>
  </si>
  <si>
    <t>Obec Trnovec nad Váhom, 925 71 Trnovec nad Váhom 587</t>
  </si>
  <si>
    <t>Pomník padlých vojakov 1. a 2. SV - obnova</t>
  </si>
  <si>
    <t>Mesto Skalica, Námestie slobody 10, 909 01 Skalica</t>
  </si>
  <si>
    <t>Oprava Pamätníka oslobodenia v Skalici</t>
  </si>
  <si>
    <t>Obec Jelka, Mierová 959/17, 925 23 Jelka</t>
  </si>
  <si>
    <t>Obnova vojnových hrobov 2. SV v cintoríne v Jelke, Obnova pamätníka oslobodenia obce Červenou armádou v Jelke</t>
  </si>
  <si>
    <t>Obec Gemerská Poloma, Námestie SNP 211, 049 22 Gemerská Poloma</t>
  </si>
  <si>
    <t>Oprava pomíka na Námestí SNP v Gemerskej Polome</t>
  </si>
  <si>
    <t>Obec Hronská Dúbrava, Hronská Dúbrava 112, 966 11 Hronská Dúbrava</t>
  </si>
  <si>
    <t>Objekt č. 1 - Pamätník Hronská Dúbrava, Objekt č. 2 - Pamätník Hronská Dúbrava - časť Horná Dúbrava, Objekt č. 3 – Trojhrob Hronská Dúbrava - časť Horná Dúbrava, Objekt č. 4 – Jednohrob Hronská Dúbrava - časť Horná Dúbrava, Objekt č. 5 – Trojhrob Hronská Dúbrava - časť Horná Dúbrava, Objekt č. 6 – Trojhrob Hronská Dúbrava - časť Horná Dúbrava</t>
  </si>
  <si>
    <t>Obec Závada, 991 21 Závada 54</t>
  </si>
  <si>
    <t xml:space="preserve">Obnova partizánskych hrobov v obci Závada </t>
  </si>
  <si>
    <t xml:space="preserve">Obec Veľká Lehota 52, 966 41 Veľká Lehota </t>
  </si>
  <si>
    <t>Oprava pamätníka</t>
  </si>
  <si>
    <t>Mesto Brezno, námestie gen. M.R.Štefánika 1, 977 01 Brezno</t>
  </si>
  <si>
    <t>Hrob príslušníkov ozbrojených armád, Hrob príslušníkov ozbrojených síl</t>
  </si>
  <si>
    <t>Obec Košťany nad Turcom, 038 41 Košťany nad Turcom 64</t>
  </si>
  <si>
    <t>Obec Žitavany, Športová 229/5, 951 97 Žitavany</t>
  </si>
  <si>
    <t>Obnova pamätníka neznámym vojakom - k.ú. Kňažice, Obnova pamätníka na počesť oslobodenia obce - k.ú. Opatovce</t>
  </si>
  <si>
    <t>Obec Michalová,  Trosky 1, 976 57 Michalová</t>
  </si>
  <si>
    <t>Obnova pamätníka rumunských vojakov</t>
  </si>
  <si>
    <t>Obec Budiš, Budiš 82, 038 23 Budiš</t>
  </si>
  <si>
    <t>Oprava vojnového hrobu v obci Budiš</t>
  </si>
  <si>
    <t>Mesto Piešťany, Námestie SNP 1475/3, 921 45 Piešťany</t>
  </si>
  <si>
    <t>Oprava pamätníka holokaustu v Piešťanoch</t>
  </si>
  <si>
    <t>Obec Veľká Čausa, Veľká Čausa 83, 971 01 Veľká Čausa</t>
  </si>
  <si>
    <t>Obnova vojnového hrobu MICHAL TARKOŠ</t>
  </si>
  <si>
    <t>Obec Kurimany, Kurimany 56, 054 01 Kurimany</t>
  </si>
  <si>
    <t>Obnova pamätnej tabule oslobodenia obce Kurimany, Oprava VH v obci Kurimany</t>
  </si>
  <si>
    <t>Obec Kamienka, Kamienka 123, 065 32 Kamienka</t>
  </si>
  <si>
    <t>Oprava a údržba pomníka</t>
  </si>
  <si>
    <t>Obec Podkriváň, Podkriváň č. 87, 985 51 Podkriváň</t>
  </si>
  <si>
    <t>Mesto Svidník, Sovietskych hrdinov 200/33, 089 01 Svidník</t>
  </si>
  <si>
    <t>Renovácia pamätníka slobodníka M. Kučeru, Renovácia pamätníka v parku Ludvíka Svobodu</t>
  </si>
  <si>
    <t>Obec Orovnica, Orovnica 96, 966 52 Orovnica</t>
  </si>
  <si>
    <t>Zvýšenie informovanosti o pamätníku k vojnovej udalosti z 2. SV – č. Nad Cintorínom; Partizánsky hrob k vojnovej udalosti 2. SV, jeho obnova a zachovanie pre budúce generácie; Zvýšenie informovanosti o pamätníku k vojnovej udalosti z 2. SV – č. Horné Lúky; Zvýšenie informovanosti o pamätníku k vojnovej udalosti z 2. SV – č. Polesie</t>
  </si>
  <si>
    <t>Obec Kojšov, Kojšov 3, 055 52 Kojšov</t>
  </si>
  <si>
    <t>Obnova Pamätníka a pamätnej tabule na Kojšovskej holi</t>
  </si>
  <si>
    <t>Obec Petrovce, 094 31 Petrovce 89</t>
  </si>
  <si>
    <t>Oprava a údržba partizánskych bunkrov Lysá; Oprava a údržba partizánskych bunkrov Za Harbom</t>
  </si>
  <si>
    <t>Obec Zlatno, 951 91 Zlatno 99</t>
  </si>
  <si>
    <t>Obnova pomníka obetiam SNP a 2. SV v Zlatne</t>
  </si>
  <si>
    <t>Obec Nová Ves nad Žitavou, 951 51 Nová Ves nad Žitavou 76</t>
  </si>
  <si>
    <t>Obnova pomníka padlých v Novej Vsi nad Žitavou</t>
  </si>
  <si>
    <t>Mesto Leopoldov, Hlohovská 104/2, 920 41 Leopoldov</t>
  </si>
  <si>
    <t>Oprava a údržba pamätníka J. Gucmana</t>
  </si>
  <si>
    <t>Obec Turecká, Turecká 341, 976 02 Staré Hory</t>
  </si>
  <si>
    <t>Pamätník SNP Turecká - oprava betónového povrchu a kamenného obkladu, obnova písma pamätnej tabule</t>
  </si>
  <si>
    <t>Obec Necpaly, Necpaly 168, 038 12 Necpaly</t>
  </si>
  <si>
    <t>Obnova pamätníka obetiam fašizmu na námestí obce Necpaly</t>
  </si>
  <si>
    <t>Obec Zákopčie, Stred 824, 023 11 Zákopčie</t>
  </si>
  <si>
    <t>Obnova vojnového hrobu sovietskych partizánov padlých v II. SV</t>
  </si>
  <si>
    <t>Obec Hradište pod Vrátnom, 906 12 Hradište pod Vrátnom 80</t>
  </si>
  <si>
    <t>Obnova hrobu vojnovej obete</t>
  </si>
  <si>
    <t>Obec Gočovo, Gočovo 92, 049 24 Gočovo</t>
  </si>
  <si>
    <t>Oprava pamätníka v I. a II. svetovej vojne</t>
  </si>
  <si>
    <t>Mesto Rajec, Námestie SNP 2/2, 015 22 Rajec</t>
  </si>
  <si>
    <t xml:space="preserve">Pamätník a pamätná tabuľa obetiam II. SV v Rajci - obnova a oprava </t>
  </si>
  <si>
    <t>Obec Látky, Látky 36, 985 45 Látky</t>
  </si>
  <si>
    <t>Obnova pamätníka padlým občanom s pamätnou tabuľou</t>
  </si>
  <si>
    <t>Mesto Galanta, Mierové námestie 940/1, 924 18 Galanta</t>
  </si>
  <si>
    <t>Pamätník SNP Galanta</t>
  </si>
  <si>
    <t>Obec Jablonov nad Turňou, 049 43 Jablonov nad Turňou 73</t>
  </si>
  <si>
    <t>Obnova VH v areáli katolíckeho kostola</t>
  </si>
  <si>
    <t>Obec Poniky, Malá Stráňa 32, 976 33 Poniky</t>
  </si>
  <si>
    <t>Oprava pamätníka na Bôroví</t>
  </si>
  <si>
    <t>Mesto Pezinok, Radničné námestie 7, 902 14 Pezinok</t>
  </si>
  <si>
    <t>Oživenie pamätníkov a ich historického príbehu pre novú generáciu v Pezinku Pamätník SNP pri vstupe do Zámockého parku;                  Oživenie pamätníkov a ich historického príbehu pre novú generáciu v Pezinku Pamätník 2. svetovej vojny na Cajlanskej ul. pri amfiteátri</t>
  </si>
  <si>
    <t>Obec Podbrezová, Sládkovičova 76/6, 976 81 Podbrezová</t>
  </si>
  <si>
    <t>Oprava a obnova hrobu</t>
  </si>
  <si>
    <t>Mesto Revúca, Námestie slobody 13/17, 050 80 Revúca</t>
  </si>
  <si>
    <t>Oprava hrobového miesta povstaleckého básnika Jána Brocku</t>
  </si>
  <si>
    <t>Obec Habovka, Pod Grúňom 266/24, 027 32 Habovka</t>
  </si>
  <si>
    <t>Renovácia vojnového hrobu 2 padlých partizánov, Renovácia Pamätnej tabule padlých z troch obcí</t>
  </si>
  <si>
    <t>Mesto Detva, Detva 1369/7, 962 12 Detva</t>
  </si>
  <si>
    <t>Pomník padlých hrdinov SNP - významný symbol historickej pamäti Detvy</t>
  </si>
  <si>
    <t>Obec Beluj, Beluj 43, 969 01 Beluj</t>
  </si>
  <si>
    <t>Obnova hrobu padlých vojakov zahraničných armád</t>
  </si>
  <si>
    <t>Obec Kociha, Kociha 27, 980 52 Kociha</t>
  </si>
  <si>
    <t>Obnova vojnového hrobu, Obnova Pamätníka padlým, Obnova vojnového dvojhrobu, Obnova vojnového hrobu</t>
  </si>
  <si>
    <t>Obec Nižná Boca, Nižná Boca 3, 032 34 Malužiná</t>
  </si>
  <si>
    <t>Oprava pomníka obetiam 2. SV</t>
  </si>
  <si>
    <t>Obec Heľpa, Farská 588/2, 976 68 Heľpa</t>
  </si>
  <si>
    <t xml:space="preserve">Obnova vojnového hrobu </t>
  </si>
  <si>
    <t>Obec Majcichov, Majcichov 606, 919 22 Majcichov</t>
  </si>
  <si>
    <t>Obnova Pamätníka obetí padlých vo vojne</t>
  </si>
  <si>
    <t>Obec Brusno, Ondrejská 360/1, 976 62 Brusno</t>
  </si>
  <si>
    <t>Oprava vojnového hrobu</t>
  </si>
  <si>
    <t>Obec Slovenská Ľupča, Námestie SNP 13, 976 13 Slovenská Ľupča</t>
  </si>
  <si>
    <t xml:space="preserve">Obnova pomníku popravení partizáni, Obnova pomníku padlým partizánom  </t>
  </si>
  <si>
    <t>Obec Pinciná, Pincinná 12, 984 01 Pincinná</t>
  </si>
  <si>
    <t>Čistenie a obnova pamätníka I. a II. SV v obci Pinciná</t>
  </si>
  <si>
    <t>Obec Malá Čausa, Malá Čausa 175, 971 01 Prievidza</t>
  </si>
  <si>
    <t>Obnova pomníka hrobu účastníkov SNP</t>
  </si>
  <si>
    <t>Obec Beckov, Beckov 500, 916 38 Beckov</t>
  </si>
  <si>
    <t>Obnova VH na cintoríne</t>
  </si>
  <si>
    <t>Obec Víťazovce, Víťazovce 90, 067 24 Lukačovce pri Humennom</t>
  </si>
  <si>
    <t>Obnova vojnového hrobu v miestnom cintoríne</t>
  </si>
  <si>
    <t>Obec Lúčky, Lúčky č. 141, 034 82 Lúčky</t>
  </si>
  <si>
    <t>Rekonštrukcia pamätníka padlých hrdinov v obci Lúčky (horný pamätník)</t>
  </si>
  <si>
    <t>Obec Koválov, 906 03 Koválov 216</t>
  </si>
  <si>
    <t>Obnova pomníka padlých vojakov a obyvateľov obce počas II. SV</t>
  </si>
  <si>
    <t>Slovenský Červený kríž, Územný spolok Košice - mesto, Komenského 1096/19, 040 01 Košice - mestská časť Staré Mesto</t>
  </si>
  <si>
    <t>Obec Beňuš, Beňuš 355, 976 64 Beňuš</t>
  </si>
  <si>
    <t>Obnova pamätníka hrdinov SNP v obci Beňuš</t>
  </si>
  <si>
    <t>Obec Stankovce, Hlavná 1, 076 61 Bačkov</t>
  </si>
  <si>
    <t>Oprava tanku v obci Stankovce</t>
  </si>
  <si>
    <t>Obec Sása, Námestie SNP 329/1, 962 62 Sása</t>
  </si>
  <si>
    <t>Obnova hrobu padlých v cintoríne, Oprava pamätníka padlým</t>
  </si>
  <si>
    <t>Obec Cífer, Nám. A. Hlinku 31, 919 43 Cífer</t>
  </si>
  <si>
    <t>Obnova pamätníka obetiam 2. sv. vojny - Cífer</t>
  </si>
  <si>
    <t>Obec Točnica, Točnica 113, 985 22 Cinobaňa</t>
  </si>
  <si>
    <t>Obnova vojnového hrobu</t>
  </si>
  <si>
    <t>Obec Dolný Lopašov, Dolný Lopašov 79, 922 04 Dolný Lopašov</t>
  </si>
  <si>
    <t>Obnovenie a zveľadenie pomníka II. SV</t>
  </si>
  <si>
    <t>Obec Starina, Starina 39, 065 46 Malý Lipník</t>
  </si>
  <si>
    <t>Naši hrdinovia</t>
  </si>
  <si>
    <t>Obec Poruba pod Vihorlatom, Poruba pod Vihorlatom 175, 072 32 Jovsa</t>
  </si>
  <si>
    <t>Obnova pamätných tabúľ na budove materskej školy v obci Poruba pod Vihrolatom, Obnova pamätníka v obci Poruba pod Vihorlatom</t>
  </si>
  <si>
    <t>Obec Liptovský Ondrej, Liptovský Ondrej 84, 032 04 Liptovský Ondrej</t>
  </si>
  <si>
    <t>Obec Koňuš, Koňuš 39, 072 63 Choňkovce</t>
  </si>
  <si>
    <t>Obnova a revitalizácia pietneho miesta venovaného vojakom padlým v II. SV v katastri obce Koňuš</t>
  </si>
  <si>
    <t>Obec Horná Lehota, Horná Lehota 99, 976 81 Horná Lehota</t>
  </si>
  <si>
    <t>Oprava pamätníka a okolia na Táľoch</t>
  </si>
  <si>
    <t>Obec Veľaty, Staničná 8/12, 076 15 Veľaty</t>
  </si>
  <si>
    <t>Pamätník odbojárom obce Veľaty</t>
  </si>
  <si>
    <t>Mesto Veľké Kapušany, Sídlisko L.N.Tolstého 1. 079 01 Veľké Kapušany</t>
  </si>
  <si>
    <t>Výmena pamätnej tabule na Pamätníku oslobodenia vo Veľkých Kapušanoch</t>
  </si>
  <si>
    <t>Obec Sukov, Sukov 63, 067 22 Čabiny</t>
  </si>
  <si>
    <t xml:space="preserve">Obnova pamätnej tabule na obecnom úrade v obci Sukov </t>
  </si>
  <si>
    <t>Obec Pohorelá, Školská 349, 976 69 Pohorelá</t>
  </si>
  <si>
    <t>Oprava pamätníka padlým vo vojnách</t>
  </si>
  <si>
    <t>Obec Liptovská Teplička, Ul. Štefan Garaja 389/16, 059 40 Liptovská Teplička</t>
  </si>
  <si>
    <t>Oprava hrobov neznámych partizánov  z obdobia SNP Rovienky, Oprava hrobov neznámych partizánov  z obdobia SNP Staníkovo</t>
  </si>
  <si>
    <t>Obec Uhorská Ves, Uhorská Ves 53, 032 03 Liptovský Ján</t>
  </si>
  <si>
    <t>Oprava pomníka v obci Uhorská Ves</t>
  </si>
  <si>
    <t>Obec Girovce, 094 06 Girovce13</t>
  </si>
  <si>
    <t>Oprava a osadenie pamätnej tabule</t>
  </si>
  <si>
    <t>Obec Krivá, Krivá 180, 027 55 Krivá</t>
  </si>
  <si>
    <t>Obec Radatice, Radatice 105, 082 42 Radatice</t>
  </si>
  <si>
    <t>Obec Horná Lehota, Horná Lehota 210, 027 41 Horná Lehota</t>
  </si>
  <si>
    <t>Obnova pamätnej tabule SNP</t>
  </si>
  <si>
    <t>Obec Vyšné Ružbachy, 065 02 Vyšné Ružbachy 243</t>
  </si>
  <si>
    <t>Výmena pamätnej tabule Oslobodenia obce, Výmena pamätnej tabule (Partizáni)</t>
  </si>
  <si>
    <t>Obec Ruská Voľa nad Popradom, Ruská Voľa nad Popradom 2, 065 42 Čirč</t>
  </si>
  <si>
    <t>Výmena poškodenej pamätnej tabule</t>
  </si>
  <si>
    <t xml:space="preserve">Obec České Brezovo, České Brezovo 87, 985 03 České Brezovo </t>
  </si>
  <si>
    <t>Výmena pamätnej tabule SNP v obci České Brezovo</t>
  </si>
  <si>
    <t>Obec Baláže, Baláže 11, 976 11 Baláže</t>
  </si>
  <si>
    <t>Obnova pamätnej tabule, Obnova pamätníka SNP /socha Partizána/</t>
  </si>
  <si>
    <t>Obec Bošany, SNP 112, 956 18 Bošany</t>
  </si>
  <si>
    <t>Obnova pamätníka padlým občanom v prvej a druhej SV z obce Bošany</t>
  </si>
  <si>
    <t>Mesto Liptovský Hrádok, Hviezdoslavova 170, 033 01 Liptovský Hrádok</t>
  </si>
  <si>
    <t>Obnova pomníka padlým v I. a II. SV</t>
  </si>
  <si>
    <t>Obec Ludanice, SNP 448/69, 956 50 Ludanice</t>
  </si>
  <si>
    <t>Pomník obetiam SNP v miestnej časti Mýtna Nová Ves obce Ludanice</t>
  </si>
  <si>
    <t xml:space="preserve">Obec Bíňovce, 919 07 Bíňovce 134 </t>
  </si>
  <si>
    <t>Oprava vojenského pamätníku v Bíňovciach</t>
  </si>
  <si>
    <t>Obec Kvetoslavov, 930 41 Kvetoslavov 258</t>
  </si>
  <si>
    <t>Obec Zvolenská Slatina, SNP 370/19, 962 01 Zvolenská Slatina</t>
  </si>
  <si>
    <t>Pamätník padlým v 1. a 2. SV</t>
  </si>
  <si>
    <t xml:space="preserve">Mesto Stará Turá, ulica SNP 1/2, 916 01 Stará Turá </t>
  </si>
  <si>
    <t>Obnova Pamätníka osloboditeľov</t>
  </si>
  <si>
    <t>Obec Oslany, Námestie slobody 2/3, 972 47 Oslany</t>
  </si>
  <si>
    <t>Pamätník SNP v obci Oslany - kamenné súsošie</t>
  </si>
  <si>
    <t>S p o l u</t>
  </si>
  <si>
    <t>,</t>
  </si>
  <si>
    <t>Prehľad výdavkov štátneho rozpočtu na realizáciu programov za rok 2021</t>
  </si>
  <si>
    <t xml:space="preserve">Kód </t>
  </si>
  <si>
    <t>Názov programu</t>
  </si>
  <si>
    <t>06M</t>
  </si>
  <si>
    <t xml:space="preserve"> Zákonodarná a kontrolná činnosť parlamentu</t>
  </si>
  <si>
    <t>0EK</t>
  </si>
  <si>
    <t xml:space="preserve"> Informačné technológie financované zo štátneho rozpočtu</t>
  </si>
  <si>
    <t>06N</t>
  </si>
  <si>
    <t xml:space="preserve"> Reprezentácia štátu a obyvateľov SR</t>
  </si>
  <si>
    <t>06P</t>
  </si>
  <si>
    <t xml:space="preserve"> Tvorba a implementácia politík</t>
  </si>
  <si>
    <t>04 Ministerstvo investícií, regionálneho rozvoja a informatizácie SR</t>
  </si>
  <si>
    <t>0DV</t>
  </si>
  <si>
    <t>Fondy EÚ - MIRRI</t>
  </si>
  <si>
    <t>0EC</t>
  </si>
  <si>
    <t>Programy nadnárodnej spolupráce 2014 - 2020</t>
  </si>
  <si>
    <t>0EJ</t>
  </si>
  <si>
    <t>Medzirezortný program Informačná spoločnosť 2014 - 2020</t>
  </si>
  <si>
    <t>0ET</t>
  </si>
  <si>
    <t>Výkon funkcie podpredsedníčky vlády a ministerky investícií, regionálneho rozvoj a informatizácie SR</t>
  </si>
  <si>
    <t xml:space="preserve"> 05 Kancelária Ústavného súdu Slovenskej republiky</t>
  </si>
  <si>
    <t>00A</t>
  </si>
  <si>
    <t xml:space="preserve"> Ochrana ústavnosti</t>
  </si>
  <si>
    <t>06 Kancelária Najvyššieho súdu Slovenskej republiky</t>
  </si>
  <si>
    <t>01W</t>
  </si>
  <si>
    <t xml:space="preserve"> Jednotný výklad/aplikácia zákona - program NS SR</t>
  </si>
  <si>
    <t>06R</t>
  </si>
  <si>
    <t xml:space="preserve"> Presadzovanie zákonnosti - program GP SR</t>
  </si>
  <si>
    <t>0AU</t>
  </si>
  <si>
    <t xml:space="preserve"> Vysielanie civilných expertov do aktivít krízového manažmentu mimo územia SR</t>
  </si>
  <si>
    <t>06S</t>
  </si>
  <si>
    <t>Nezávislá kontrolná činnosť</t>
  </si>
  <si>
    <t>06T</t>
  </si>
  <si>
    <t xml:space="preserve"> Informačná činnosť</t>
  </si>
  <si>
    <t xml:space="preserve"> 10 Ministerstvo zahraničných vecí a európskych zálež. SR</t>
  </si>
  <si>
    <t>05T</t>
  </si>
  <si>
    <t xml:space="preserve"> Rozvojová spolupráca</t>
  </si>
  <si>
    <t>06U</t>
  </si>
  <si>
    <t xml:space="preserve"> Rozvoj zahraničných vzťahov</t>
  </si>
  <si>
    <t>097</t>
  </si>
  <si>
    <t xml:space="preserve"> Príspevky Slovenskej republiky do medzinárodných organizácií</t>
  </si>
  <si>
    <t>0D3</t>
  </si>
  <si>
    <t xml:space="preserve"> Štátna politika k Slovákom žijúcim v zahraničí</t>
  </si>
  <si>
    <t>Informačné technológie financované zo štátneho rozpočtu</t>
  </si>
  <si>
    <t>06E</t>
  </si>
  <si>
    <t>Podpora obrany štátu</t>
  </si>
  <si>
    <t>06H</t>
  </si>
  <si>
    <t xml:space="preserve"> Hospodárska mobilizácia</t>
  </si>
  <si>
    <t>095</t>
  </si>
  <si>
    <t xml:space="preserve"> Rozvoj obrany</t>
  </si>
  <si>
    <t>096</t>
  </si>
  <si>
    <t xml:space="preserve"> Obrana</t>
  </si>
  <si>
    <t>0DB</t>
  </si>
  <si>
    <t xml:space="preserve"> Realizácia II. etapy implementácie MZP SZO v SR</t>
  </si>
  <si>
    <t>000</t>
  </si>
  <si>
    <t>209MZ SR - Civilné núdzové plánovanie v SR</t>
  </si>
  <si>
    <t>002</t>
  </si>
  <si>
    <t>Civilné núdzové plánovanie v Slovenskej republike</t>
  </si>
  <si>
    <t>06G</t>
  </si>
  <si>
    <t xml:space="preserve"> Ľudské zdroje</t>
  </si>
  <si>
    <t>0AS</t>
  </si>
  <si>
    <t xml:space="preserve"> Ochrana kritickej infraštruktúry v Slovenskej republike</t>
  </si>
  <si>
    <t>0D5</t>
  </si>
  <si>
    <t xml:space="preserve"> Výchova a vzdelávanie mládeže</t>
  </si>
  <si>
    <t>0D6</t>
  </si>
  <si>
    <t xml:space="preserve"> Efektívna a spoľahlivá štátna správa</t>
  </si>
  <si>
    <t>070</t>
  </si>
  <si>
    <t xml:space="preserve"> Väzenstvo</t>
  </si>
  <si>
    <t>08P</t>
  </si>
  <si>
    <t xml:space="preserve"> Financovanie systému súdnictva</t>
  </si>
  <si>
    <t>08R</t>
  </si>
  <si>
    <t>0AR</t>
  </si>
  <si>
    <t xml:space="preserve"> Protidrogová politika</t>
  </si>
  <si>
    <t xml:space="preserve"> Medzirezortný program Informačná spoločnosť 2014 - 2020</t>
  </si>
  <si>
    <t>072</t>
  </si>
  <si>
    <t>Výber daní, cla, odvodov a príspevkov</t>
  </si>
  <si>
    <t>074</t>
  </si>
  <si>
    <t>Tvorba metodiky, riadenie, kontrola, vládny audit a vnútorný audit verejných financií</t>
  </si>
  <si>
    <t>075</t>
  </si>
  <si>
    <t xml:space="preserve"> Starostlivosť o životné prostredie</t>
  </si>
  <si>
    <t>076</t>
  </si>
  <si>
    <t>021</t>
  </si>
  <si>
    <t>026</t>
  </si>
  <si>
    <t xml:space="preserve"> Národný program rozvoja športu v SR</t>
  </si>
  <si>
    <t>06K</t>
  </si>
  <si>
    <t xml:space="preserve"> Národný program rozvoja vedy a techniky</t>
  </si>
  <si>
    <t>077</t>
  </si>
  <si>
    <t>Vysokoškolské vzdelávanie a veda, sociálna podpora študentov</t>
  </si>
  <si>
    <t>078</t>
  </si>
  <si>
    <t xml:space="preserve"> Národný program výchovy, vzdelávania a mládeže</t>
  </si>
  <si>
    <t>0EA</t>
  </si>
  <si>
    <t>Operačný program Integrovaná infraštruktúra (v gescii MŠVVaŠ SR)</t>
  </si>
  <si>
    <t>079</t>
  </si>
  <si>
    <t xml:space="preserve"> Prevencia a ochrana zdravia</t>
  </si>
  <si>
    <t>07A</t>
  </si>
  <si>
    <t xml:space="preserve"> Zdravotná starostlivosť</t>
  </si>
  <si>
    <t>07B</t>
  </si>
  <si>
    <t xml:space="preserve"> Realizácia II. etapy implementácie Medzinárodných zdravotných predpisov SZO v SR</t>
  </si>
  <si>
    <t>07C</t>
  </si>
  <si>
    <t xml:space="preserve"> Sociálna inklúzia</t>
  </si>
  <si>
    <t>07E</t>
  </si>
  <si>
    <t>08S</t>
  </si>
  <si>
    <t>Tvorba, šírenie, ochrana a prezentácia kultúrnych hodnôt</t>
  </si>
  <si>
    <t>08T</t>
  </si>
  <si>
    <t>07K</t>
  </si>
  <si>
    <t xml:space="preserve"> Rozvoj priemyslu a podpora podnikania</t>
  </si>
  <si>
    <t>07L</t>
  </si>
  <si>
    <t>Operačný program Integrovaná infraštruktúra</t>
  </si>
  <si>
    <t>08V</t>
  </si>
  <si>
    <t xml:space="preserve"> UDRŽATEĽNÉ LESNÉ HOSPODÁRSTVO</t>
  </si>
  <si>
    <t>08W</t>
  </si>
  <si>
    <t xml:space="preserve"> POTRAVINOVÁ BEZPEČNOSŤ, ZDRAVIE A OCHRANA ZVIERAT A RASTLÍN</t>
  </si>
  <si>
    <t>090</t>
  </si>
  <si>
    <t xml:space="preserve"> TVORBA, REGULÁCIA A IMPLEMENTÁCIA POLITÍK</t>
  </si>
  <si>
    <t>091</t>
  </si>
  <si>
    <t xml:space="preserve"> PODPORA KONKURENCIESCHOPNOSTI POĽNOHOSPODÁRSTVA A POTRAVINARSTVA</t>
  </si>
  <si>
    <t>092</t>
  </si>
  <si>
    <t xml:space="preserve"> ROZVOJ VIDIEKA</t>
  </si>
  <si>
    <t>0CC</t>
  </si>
  <si>
    <t>STABILIZÁCIA POĽNOHOSPODÁRSTVA  A TRHOV S POĽNOHOSPODÁRSKYMI KOMODITAMI</t>
  </si>
  <si>
    <t>0CD</t>
  </si>
  <si>
    <t>ROZVOJ VIDIEKA SR 2014 - 2020</t>
  </si>
  <si>
    <t xml:space="preserve"> Civilné núdzové plánovanie v Slovenskej republike</t>
  </si>
  <si>
    <t>017</t>
  </si>
  <si>
    <t xml:space="preserve"> Podpora rozvoja bývania</t>
  </si>
  <si>
    <t>053</t>
  </si>
  <si>
    <t xml:space="preserve"> Cestná infraštruktúra</t>
  </si>
  <si>
    <t>055</t>
  </si>
  <si>
    <t xml:space="preserve"> Letecká doprava a infraštruktúra</t>
  </si>
  <si>
    <t>07S</t>
  </si>
  <si>
    <t xml:space="preserve"> Železničná doprava</t>
  </si>
  <si>
    <t>07T</t>
  </si>
  <si>
    <t>Príspevky Slovenskej republiky do medzinárodných organizácií</t>
  </si>
  <si>
    <t>0BC</t>
  </si>
  <si>
    <t xml:space="preserve"> Rozvoj cestovného ruchu</t>
  </si>
  <si>
    <t>0EB</t>
  </si>
  <si>
    <t xml:space="preserve"> Operačný program Integrovaná infraštruktúra</t>
  </si>
  <si>
    <t>07U</t>
  </si>
  <si>
    <t xml:space="preserve"> Geodézia, kartografia a kataster</t>
  </si>
  <si>
    <t>07V</t>
  </si>
  <si>
    <t xml:space="preserve"> Štatistické zisťovania</t>
  </si>
  <si>
    <t>07W</t>
  </si>
  <si>
    <t xml:space="preserve"> Verejné obstarávanie</t>
  </si>
  <si>
    <t>0CB</t>
  </si>
  <si>
    <t>080</t>
  </si>
  <si>
    <t>Výkon štátneho dozoru nad jadrovou bezpečnosťou</t>
  </si>
  <si>
    <t>081</t>
  </si>
  <si>
    <t>Podpora priemyselného vlastníctva</t>
  </si>
  <si>
    <t>082</t>
  </si>
  <si>
    <t xml:space="preserve"> Štátna politika v oblasti technickej normalizácie, metrológie, kvality a posudzovania zhody a akreditácie</t>
  </si>
  <si>
    <t>084</t>
  </si>
  <si>
    <t xml:space="preserve"> Hospodárska súťaž</t>
  </si>
  <si>
    <t>0D9</t>
  </si>
  <si>
    <t xml:space="preserve"> Bezpečnosť informácií</t>
  </si>
  <si>
    <t>086</t>
  </si>
  <si>
    <t xml:space="preserve"> Štátne hmotné rezervy</t>
  </si>
  <si>
    <t>06Q</t>
  </si>
  <si>
    <t xml:space="preserve"> Ochrana základných práv a slobôd</t>
  </si>
  <si>
    <t>08H</t>
  </si>
  <si>
    <t xml:space="preserve"> Dlhová služba</t>
  </si>
  <si>
    <t>0A0</t>
  </si>
  <si>
    <t xml:space="preserve"> Ochrana osobných údajov</t>
  </si>
  <si>
    <t>0GH</t>
  </si>
  <si>
    <t xml:space="preserve"> Ochrana oznamovateľov protispoločenskej činnosti</t>
  </si>
  <si>
    <t>#</t>
  </si>
  <si>
    <t>Nepriradené</t>
  </si>
  <si>
    <t>087</t>
  </si>
  <si>
    <t>Výskum a vývoj v prírodných, technických, lekárskych a spoločenských vedách a ich zabezpečenie</t>
  </si>
  <si>
    <t>55 Kancelária Súdnej rady Slovenskej republiky</t>
  </si>
  <si>
    <t>08L</t>
  </si>
  <si>
    <t xml:space="preserve"> Organizácia súdnictva a postavenie sudcov.</t>
  </si>
  <si>
    <t>56 Kancelária Najvyššieho správneho súdu SR</t>
  </si>
  <si>
    <t>0GQ</t>
  </si>
  <si>
    <t xml:space="preserve"> Jednotný výklad a aplikácia zákonov vo veciach správneho súdnictva</t>
  </si>
  <si>
    <t xml:space="preserve">Prehľad príjmov a výdavkov z rozpočtu Európskej únie zaradených do príjmov a výdavkov štátneho rozpočtu podľa kapitol ŠR </t>
  </si>
  <si>
    <t>Rozpočet 2021</t>
  </si>
  <si>
    <t>Skutočnosť 2021</t>
  </si>
  <si>
    <t>Poľnohospodárske fondy spolu - MPRV SR</t>
  </si>
  <si>
    <t>Štrukturálne operácie - MF SR</t>
  </si>
  <si>
    <t>Štrukturálne operácie - MPSVR SR</t>
  </si>
  <si>
    <t>schválený</t>
  </si>
  <si>
    <t>upravený</t>
  </si>
  <si>
    <t>Príjmy z prostriedkov EÚ (zahraničné transfery)</t>
  </si>
  <si>
    <t>Ministerstvo investícií, regionálneho rozvoja a informatizácií SR</t>
  </si>
  <si>
    <t>Kancelária Najvyššieho súdu Slovenskej republiky</t>
  </si>
  <si>
    <t>Ministerstvo dopravy výstavby SR</t>
  </si>
  <si>
    <t>Úrad pre normalizáciu, metrológiu a skúšobníctvo SR</t>
  </si>
  <si>
    <t>Protimonopolný úrad</t>
  </si>
  <si>
    <t>Správa štátnych hmotných rezerv SR Celková hodnota</t>
  </si>
  <si>
    <t>Všeobecná pokladničná správa</t>
  </si>
  <si>
    <t xml:space="preserve">Výdavky za prostriedky EÚ </t>
  </si>
  <si>
    <t>Saldo príjmov a výdavkov</t>
  </si>
  <si>
    <t>Ministerstvo zahraničných vecí SR</t>
  </si>
  <si>
    <t xml:space="preserve">Prostriedky štátneho rozpočtu na financovanie spoločných programov Slovenskej republiky a EÚ podľa kapitol ŠR </t>
  </si>
  <si>
    <t>Prostriedky na spolufinancovanie zo ŠR k  zahraničným grantom z prostriedkov EU (ETC, LIFE+)  a prostriedkom poskytnutým na základe medzinárodných zmlúv
(EHP, NFM a ŠFM)</t>
  </si>
  <si>
    <t>Spolu spolufinancovanie k prostriedkom EÚ, zaradeným do výdavkov ŠR</t>
  </si>
  <si>
    <t>Schválený rozpočet</t>
  </si>
  <si>
    <t>Vzťah k upravenému ŠR</t>
  </si>
  <si>
    <t>Príjmy</t>
  </si>
  <si>
    <t xml:space="preserve">Výdavky </t>
  </si>
  <si>
    <t>Saldo</t>
  </si>
  <si>
    <t>Zlepšujúci + Zhoršujúci -</t>
  </si>
  <si>
    <t>Vplyv príjmov</t>
  </si>
  <si>
    <t>Vplyv výdavkov</t>
  </si>
  <si>
    <t>Tabuľka: 20</t>
  </si>
  <si>
    <t>Vývoj príjmov a výdavkov štátneho rozpočtu v rokoch 2021 a 2020</t>
  </si>
  <si>
    <t>Index 2021/2020</t>
  </si>
  <si>
    <t>Zmena              2021 - 2020</t>
  </si>
  <si>
    <t xml:space="preserve">                                 - prevod podielu dane z príjmov právnických osôb na osobitný účel</t>
  </si>
  <si>
    <t xml:space="preserve">          z toho: - daň z pridanej hodnoty</t>
  </si>
  <si>
    <t xml:space="preserve">          z toho: - dovozné clo</t>
  </si>
  <si>
    <t xml:space="preserve">                     - podiel na vybraných finančných prostriedkoch</t>
  </si>
  <si>
    <t xml:space="preserve">  Sankcie uložené v daňovom konaní a sankcie súvisiace s úhradami za služby verejnosti poskytované   Rozhlasom a televíziou Slovenska               </t>
  </si>
  <si>
    <t>Tabuľka: 21</t>
  </si>
  <si>
    <t>Strana:   1</t>
  </si>
  <si>
    <t>Bežné výdavky</t>
  </si>
  <si>
    <t>Kapitálové výdavky</t>
  </si>
  <si>
    <t>%</t>
  </si>
  <si>
    <t>z toho:</t>
  </si>
  <si>
    <t>A. Dotácie zo štátneho rozpočtu z kapitoly Všeobecná pokladničná správa</t>
  </si>
  <si>
    <t xml:space="preserve">           dotácia na individuálne potreby obcí</t>
  </si>
  <si>
    <t xml:space="preserve">           dotácia na záchranu a obnovu kultúrnych pamiatok</t>
  </si>
  <si>
    <t xml:space="preserve">           v tom: Banská Štiavnica</t>
  </si>
  <si>
    <t xml:space="preserve">                       Bardejov</t>
  </si>
  <si>
    <t xml:space="preserve">                       Levoča</t>
  </si>
  <si>
    <t xml:space="preserve">                       Kremnica</t>
  </si>
  <si>
    <t xml:space="preserve">                       Martin</t>
  </si>
  <si>
    <t xml:space="preserve">                       Vysoké Tatry</t>
  </si>
  <si>
    <t xml:space="preserve">                       Spišské Podhradie</t>
  </si>
  <si>
    <t>B. Dotácia na prenesený výkon pôsobnosti štátnej správy na obce</t>
  </si>
  <si>
    <t>Ministerstvo vnútra SR spolu:</t>
  </si>
  <si>
    <t xml:space="preserve">     a/  matričná činnosť podľa zákona NR SR č. 154/1994 Z.z.</t>
  </si>
  <si>
    <t xml:space="preserve">          o matrikách v znení neskorších predpisov</t>
  </si>
  <si>
    <t xml:space="preserve">     b/ hlásenie pobytu občanov  a register obyvateľov</t>
  </si>
  <si>
    <t xml:space="preserve">          podľa zákona č. 253/1998 Z.z.</t>
  </si>
  <si>
    <t xml:space="preserve">     c/ register adries podľa zákona č. 125/2015 Z.z. o registri adries</t>
  </si>
  <si>
    <t xml:space="preserve">     d/ regionálne školstvo</t>
  </si>
  <si>
    <t xml:space="preserve">     e/ starostlivosť o životné prostredie</t>
  </si>
  <si>
    <t xml:space="preserve">    f/ voľby podľa zákona č. 180/2014 Z. z. o podmienkach výkonu </t>
  </si>
  <si>
    <t xml:space="preserve">          volebného práva</t>
  </si>
  <si>
    <t>Ministerstvo dopravy a výstavby  SR spolu:</t>
  </si>
  <si>
    <t xml:space="preserve">     a/  doprava</t>
  </si>
  <si>
    <t xml:space="preserve">      b/  pôsobnosti na úseku stavebného poriadku podľa zákona</t>
  </si>
  <si>
    <t xml:space="preserve">           č. 50/1976 Zb. o územnom plánovaní a stavebnom poriadku</t>
  </si>
  <si>
    <t>Štatistický úrad SR spolu:</t>
  </si>
  <si>
    <t>sčítanie obyvateľov, domov a bytov v roku 2021</t>
  </si>
  <si>
    <t>Tabuľka: 22</t>
  </si>
  <si>
    <t xml:space="preserve">                                       Záväzné limity dotácií zo ŠR vyšším územným celkom za rok 2021</t>
  </si>
  <si>
    <t>A. Dotácia na prenes.výkon pôsob.št.správy na VÚC</t>
  </si>
  <si>
    <t>Ministerstvo školstva, vedy, výskumu a športu SR spolu:</t>
  </si>
  <si>
    <t xml:space="preserve">            regionálne školstvo</t>
  </si>
  <si>
    <t>Prehľad o plnení limitu
počtu zamestnancov, miezd, platov, služobných príjmov a ostatných osobných vyrovnaní
v kapitolách ŠR
za rok 2021</t>
  </si>
  <si>
    <r>
      <t xml:space="preserve">Počet zamestnancov
</t>
    </r>
    <r>
      <rPr>
        <sz val="10"/>
        <rFont val="Times New Roman"/>
        <family val="1"/>
        <charset val="238"/>
      </rPr>
      <t>(osoby)</t>
    </r>
  </si>
  <si>
    <r>
      <t xml:space="preserve">kategória 610
</t>
    </r>
    <r>
      <rPr>
        <sz val="10"/>
        <rFont val="Times New Roman"/>
        <family val="1"/>
        <charset val="238"/>
      </rPr>
      <t>(v tis. eur)</t>
    </r>
  </si>
  <si>
    <t>Tab_na_vpisovanie</t>
  </si>
  <si>
    <t>Rozpočtové organizácie</t>
  </si>
  <si>
    <r>
      <t>z toho:</t>
    </r>
    <r>
      <rPr>
        <sz val="9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                                                                          </t>
    </r>
    <r>
      <rPr>
        <b/>
        <sz val="10"/>
        <rFont val="Times New Roman"/>
        <family val="1"/>
        <charset val="238"/>
      </rPr>
      <t>aparát</t>
    </r>
  </si>
  <si>
    <t>Mzdy, platy, služobné príjmy a OOV
aparátu</t>
  </si>
  <si>
    <t>Schválený limit
2021</t>
  </si>
  <si>
    <t>Upravený limit
2021</t>
  </si>
  <si>
    <t>Skutočnosť
2021</t>
  </si>
  <si>
    <t>Skutočnosť Fin 1-12 (mail) ak nemá PRO</t>
  </si>
  <si>
    <t>Rozdiel</t>
  </si>
  <si>
    <t>bez administratívnych kapacít osobitne sledovaných</t>
  </si>
  <si>
    <r>
      <t xml:space="preserve">administratívne kapacity osobitne sledované </t>
    </r>
    <r>
      <rPr>
        <b/>
        <vertAlign val="superscript"/>
        <sz val="10"/>
        <rFont val="Times New Roman"/>
        <family val="1"/>
        <charset val="238"/>
      </rPr>
      <t>*/</t>
    </r>
  </si>
  <si>
    <t>a</t>
  </si>
  <si>
    <t>Ministerstvo investícií regionálneho rozvoja a informatizácie SR</t>
  </si>
  <si>
    <t xml:space="preserve">Ministerstvo zahraničných vecí a európskych záležitostí SR </t>
  </si>
  <si>
    <t xml:space="preserve">Ministerstvo obrany SR </t>
  </si>
  <si>
    <t xml:space="preserve">Ministerstvo spravodlivosti SR </t>
  </si>
  <si>
    <t xml:space="preserve">Ministerstvo dopravy, výstavby a regionálneho rozvoja SR </t>
  </si>
  <si>
    <t>Úrad pre  verejné obstarávanie</t>
  </si>
  <si>
    <t>Úrad pre normalizáciu, metrológiu  a skúšobníctvo SR</t>
  </si>
  <si>
    <t xml:space="preserve">Kancelária verejného ochrancu práv </t>
  </si>
  <si>
    <t>Rada pre vysielanie a retransmisiu</t>
  </si>
  <si>
    <t>Úrad na ochranu osobných údajov</t>
  </si>
  <si>
    <t>Úrad na ochranu oznamovateľov protispoločenskej činnosti</t>
  </si>
  <si>
    <t>Kancelária Najvyššieho správneho súdu SR</t>
  </si>
  <si>
    <t>SPOLU</t>
  </si>
  <si>
    <r>
      <rPr>
        <vertAlign val="superscript"/>
        <sz val="9"/>
        <rFont val="Times New Roman"/>
        <family val="1"/>
        <charset val="238"/>
      </rPr>
      <t>*/</t>
    </r>
    <r>
      <rPr>
        <sz val="9"/>
        <rFont val="Times New Roman"/>
        <family val="1"/>
        <charset val="238"/>
      </rPr>
      <t xml:space="preserve"> v súlade s UV SR č. 181/2017 v znení UV SR č. 355/2020 a UV SR č. 489/2021, ktorým sa osobitne sledujú tie počty administratívnych kapacít, o ktoré boli limity počtu zamestnancov kapitolám štátneho rozpočtu zvýšené bez finančného zabezpečenia zo zdroja 111</t>
    </r>
  </si>
  <si>
    <t xml:space="preserve">Poznámka: v kapitolách sú čísla zaokrúhľované matematicky </t>
  </si>
  <si>
    <t>Prehľad o čerpaní miezd, platov, služobných príjmov a ostatných osobných vyrovnaní</t>
  </si>
  <si>
    <t xml:space="preserve"> v kapitolách ŠR za rok 2021</t>
  </si>
  <si>
    <t xml:space="preserve">(v tis. eur)  </t>
  </si>
  <si>
    <t xml:space="preserve">Upravený rozpočet </t>
  </si>
  <si>
    <t>Skutoč.</t>
  </si>
  <si>
    <t xml:space="preserve"> Kancelária prezidenta   SR     </t>
  </si>
  <si>
    <t xml:space="preserve"> Úrad podpredsedu vlády SR pre investície a informatizáciu</t>
  </si>
  <si>
    <t xml:space="preserve"> Kancelária Ústatného súdu SR</t>
  </si>
  <si>
    <t xml:space="preserve"> Najvyšší súd SR</t>
  </si>
  <si>
    <t xml:space="preserve"> Ministerstvo obrany SR</t>
  </si>
  <si>
    <t xml:space="preserve"> Ministerstvo životného  prostredia  SR </t>
  </si>
  <si>
    <t xml:space="preserve"> Ministerstvo školstva,vedy,výskumu a športu SR       </t>
  </si>
  <si>
    <t xml:space="preserve"> Ministerstvo práce, soc. vecí a rodiny SR </t>
  </si>
  <si>
    <t xml:space="preserve"> Ministerstvo pôdohosp.a rozvoja vidieka SR  </t>
  </si>
  <si>
    <t xml:space="preserve"> Ministerstvo dopravy,výstavby a reg.rozvoja SR  </t>
  </si>
  <si>
    <t xml:space="preserve"> Úrad pre verejné obstarávanie SR      </t>
  </si>
  <si>
    <t xml:space="preserve"> Úrad pre normal.,metrol.a skúšobníct.SR  </t>
  </si>
  <si>
    <t xml:space="preserve"> Národný bezpečnostný úrad</t>
  </si>
  <si>
    <t xml:space="preserve"> Kancelária súdnej rady SR</t>
  </si>
  <si>
    <t>Tabuľka: 25</t>
  </si>
  <si>
    <t>Strana:  1</t>
  </si>
  <si>
    <t>Systemizácia príslušníkov finančnej správy za rok 2021</t>
  </si>
  <si>
    <r>
      <t>Počet miest spolu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</si>
  <si>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služobné príjmy</t>
    </r>
    <r>
      <rPr>
        <sz val="10"/>
        <rFont val="Times New Roman"/>
        <family val="1"/>
        <charset val="238"/>
      </rPr>
      <t xml:space="preserve">   (v tis. eur)</t>
    </r>
  </si>
  <si>
    <r>
      <rPr>
        <i/>
        <sz val="10"/>
        <rFont val="Times New Roman"/>
        <family val="1"/>
        <charset val="238"/>
      </rPr>
      <t>z toho:</t>
    </r>
    <r>
      <rPr>
        <sz val="10"/>
        <rFont val="Times New Roman"/>
        <family val="1"/>
        <charset val="238"/>
      </rPr>
      <t xml:space="preserve">   ozbrojení príslušníci finančnej správy</t>
    </r>
  </si>
  <si>
    <t>neozbrojení príslušníci finančnej správy</t>
  </si>
  <si>
    <t>Tabuľka: 26</t>
  </si>
  <si>
    <t>Systemizácia príslušníkov Hasičského a záchranného zboru a príslušníkov Horskej záchrannej služby v štátnej službe za rok 2021</t>
  </si>
  <si>
    <r>
      <t>Objem finančných prostriedkov
na služobné príjmy v štátnej službe</t>
    </r>
    <r>
      <rPr>
        <sz val="10"/>
        <rFont val="Times New Roman"/>
        <family val="1"/>
        <charset val="238"/>
      </rPr>
      <t xml:space="preserve">   (v tis. eur)</t>
    </r>
  </si>
  <si>
    <t>Tabuľka: 27</t>
  </si>
  <si>
    <t>Systemizácia policajtov v štátnej službe za rok 2021</t>
  </si>
  <si>
    <t xml:space="preserve">Národný bezpečnostný úrad </t>
  </si>
  <si>
    <t>Tabuľka: 28</t>
  </si>
  <si>
    <t>Systemizácia profesionálnych vojakov v štátnej službe na rok 2021</t>
  </si>
  <si>
    <r>
      <t>Počet miest profesionálnych vojakov</t>
    </r>
    <r>
      <rPr>
        <sz val="10"/>
        <rFont val="Times New Roman"/>
        <family val="1"/>
        <charset val="238"/>
      </rPr>
      <t xml:space="preserve">   (osoby)</t>
    </r>
  </si>
  <si>
    <r>
      <t>Objem finančných prostriedkov
na platy profesionálnych vojakov</t>
    </r>
    <r>
      <rPr>
        <sz val="10"/>
        <rFont val="Times New Roman"/>
        <family val="1"/>
        <charset val="238"/>
      </rPr>
      <t xml:space="preserve">   (v tis. eur)</t>
    </r>
  </si>
  <si>
    <t>Príjmy štátnych príspevkových organizácií podľa kategórií a</t>
  </si>
  <si>
    <t xml:space="preserve">240 - ÚROKY Z TUZEMSKÝCH ÚVEROV, PÔŽIČIEK, NÁV. FIN. VÝPOMOCÍ, VKLADOV A ÁŽIO </t>
  </si>
  <si>
    <t xml:space="preserve">250 - ÚROKY ZO ZAHRANIĆNÝCH ÚVEROV, PÔŽIČIEK, NÁV. FIN. VÝPOMOCÍ A VKLADOV </t>
  </si>
  <si>
    <t>PRÍJMY  SPOLU</t>
  </si>
  <si>
    <t xml:space="preserve">Výdavky štátnych príspevkových organizácií podľa kategórií a </t>
  </si>
  <si>
    <t>610 - MZDY, PLATY, SLUŽOBNÉ PRÍJMY A OSTATNÉ OSOBNÉ VYROVNANIA</t>
  </si>
  <si>
    <t xml:space="preserve"> Ministerstvo životného  prostredia SR </t>
  </si>
  <si>
    <t xml:space="preserve"> Ministerstvo školstva, vedy, výskumu a športu SR       </t>
  </si>
  <si>
    <t xml:space="preserve"> Úrad pre normalizáciu, metrológiu a skúšobníctvo SR  </t>
  </si>
  <si>
    <t>1, BT1</t>
  </si>
  <si>
    <t>2, BT11</t>
  </si>
  <si>
    <t>3, KV</t>
  </si>
  <si>
    <t>4, Spolu</t>
  </si>
  <si>
    <t>Výdavky štátnych príspevkových organizácií podľa kategórií a kapitol ŠR za rok 2021:</t>
  </si>
  <si>
    <t>650 - SPLÁCANIE ÚROKOV A OSTATNÉ  PLATBY SÚVISIACE S ÚVEROM, PôŽIČKOU, NFV A FIN. PRENÁJMOM</t>
  </si>
  <si>
    <t xml:space="preserve">   VÝDAVKY SPOLU</t>
  </si>
  <si>
    <t>Výdavky štátnych príspevkových organizácií podľa  funkčnej klasifikácie za rok 2021</t>
  </si>
  <si>
    <t>042 Poľnohospodárstvo, lesníctvo, rybné hospodárstvo a poľovníctvo</t>
  </si>
  <si>
    <t>0481 Výskum a vývoj v ekonomickej, obchodnej a pracovnej oblasti</t>
  </si>
  <si>
    <t>0482 Výskum a vývoj v oblasti poľnohospodárstva, lesníctva, rybného hospodárstva a poľovníctva</t>
  </si>
  <si>
    <t>0711 Lieky</t>
  </si>
  <si>
    <t>0722 Špecializovaná zdravotná starostlivosť (okrem zubno-lekárskej starostlivosti)</t>
  </si>
  <si>
    <t>0731 Zdravotná starostlivosť poskytovaná vo všeobecných nemocniciach (okrem zdravotnej starostlivosti poskytovanej v odbore gynekológia a pôrodníctvo)</t>
  </si>
  <si>
    <t>0732 Zdravotná starostlivosť poskytovaná v špecializovaných nemocniciach (okrem zdravotnej starostlivosti poskytovanej v odbore gynekológia a pôrodníctvo)</t>
  </si>
  <si>
    <t>0850 Výskum a vývoj v oblasti rekreácie, kultúry a náboženstva</t>
  </si>
  <si>
    <t>Tabuľka: 32</t>
  </si>
  <si>
    <t>Ek.kl.</t>
  </si>
  <si>
    <t xml:space="preserve">Schválený                                rozpočet     </t>
  </si>
  <si>
    <t xml:space="preserve">Upravený                                rozpočet       </t>
  </si>
  <si>
    <t>I.</t>
  </si>
  <si>
    <t>PRÍJMY spolu</t>
  </si>
  <si>
    <t>II.</t>
  </si>
  <si>
    <t>VÝDAVKY spolu</t>
  </si>
  <si>
    <t>Úvery, pôžičky, návratné finančné výpomoci,  účasť na majetku a ostatné výdavkové operácie</t>
  </si>
  <si>
    <t>splácanie istiny dlhodobého úveru, pôžičky a návratnej finančnej výpomoci  do zahraničia</t>
  </si>
  <si>
    <t>Prebytok (+), schodok 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</si>
</sst>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#,##0.0"/>
    <numFmt numFmtId="165" formatCode="0.0%"/>
    <numFmt numFmtId="166" formatCode="0.0"/>
    <numFmt numFmtId="167" formatCode="#,##0_ ;\-#,##0\ "/>
    <numFmt numFmtId="168" formatCode="#,##0.0_ ;\-#,##0.0\ "/>
    <numFmt numFmtId="169" formatCode="mm\/dd\/yy_)"/>
    <numFmt numFmtId="170" formatCode="0.0_)"/>
    <numFmt numFmtId="171" formatCode="d/m;@"/>
    <numFmt numFmtId="172" formatCode="#,##0.00_ ;\-#,##0.00\ "/>
  </numFmts>
  <fonts count="8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"/>
      <charset val="238"/>
    </font>
    <font>
      <sz val="10"/>
      <color indexed="8"/>
      <name val="Arial"/>
      <family val="2"/>
    </font>
    <font>
      <b/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rgb="FF1F497D"/>
      <name val="Calibri"/>
      <family val="2"/>
      <charset val="238"/>
    </font>
    <font>
      <b/>
      <sz val="1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 CE"/>
      <family val="2"/>
    </font>
    <font>
      <sz val="8"/>
      <name val="Arial CE"/>
      <family val="2"/>
      <charset val="238"/>
    </font>
    <font>
      <sz val="8"/>
      <name val="Arial"/>
      <family val="2"/>
      <charset val="238"/>
    </font>
    <font>
      <b/>
      <sz val="10"/>
      <color indexed="8"/>
      <name val="Arial"/>
      <family val="2"/>
    </font>
    <font>
      <sz val="10"/>
      <name val="Arial"/>
    </font>
    <font>
      <b/>
      <sz val="10"/>
      <color indexed="8"/>
      <name val="Arial"/>
      <charset val="238"/>
    </font>
    <font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16"/>
      <color indexed="23"/>
      <name val="Arial"/>
    </font>
    <font>
      <b/>
      <sz val="10"/>
      <name val="Arial"/>
    </font>
    <font>
      <b/>
      <sz val="10"/>
      <color indexed="8"/>
      <name val="Arial"/>
    </font>
    <font>
      <sz val="10"/>
      <color indexed="8"/>
      <name val="Arial"/>
    </font>
    <font>
      <sz val="11"/>
      <name val="Arial CE"/>
      <charset val="238"/>
    </font>
    <font>
      <sz val="11"/>
      <name val="Arial CE"/>
      <family val="2"/>
      <charset val="238"/>
    </font>
    <font>
      <b/>
      <sz val="8"/>
      <name val="Arial CE"/>
      <charset val="238"/>
    </font>
    <font>
      <b/>
      <sz val="11"/>
      <name val="Arial CE"/>
      <charset val="238"/>
    </font>
    <font>
      <b/>
      <sz val="14"/>
      <name val="Arial CE"/>
      <charset val="238"/>
    </font>
    <font>
      <sz val="9"/>
      <name val="Arial CE"/>
      <charset val="238"/>
    </font>
    <font>
      <b/>
      <sz val="10.5"/>
      <name val="Arial CE"/>
      <family val="2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rgb="FFFF0000"/>
      <name val="Arial Narrow"/>
      <family val="2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57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9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sz val="10"/>
      <color theme="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vertAlign val="superscript"/>
      <sz val="9"/>
      <name val="Times New Roman"/>
      <family val="1"/>
      <charset val="238"/>
    </font>
    <font>
      <sz val="14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rgb="FF0000FF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 CE"/>
      <family val="2"/>
      <charset val="238"/>
    </font>
    <font>
      <sz val="9"/>
      <name val="Arial"/>
      <charset val="238"/>
    </font>
    <font>
      <sz val="12"/>
      <name val="Arial CE"/>
      <charset val="238"/>
    </font>
    <font>
      <i/>
      <sz val="10"/>
      <name val="Times New Roman"/>
      <family val="1"/>
      <charset val="238"/>
    </font>
    <font>
      <sz val="10"/>
      <name val="Arial CE"/>
      <family val="2"/>
    </font>
    <font>
      <sz val="10"/>
      <color theme="1"/>
      <name val="Calibri"/>
      <family val="2"/>
      <charset val="238"/>
      <scheme val="minor"/>
    </font>
    <font>
      <sz val="19"/>
      <color indexed="48"/>
      <name val="Arial"/>
    </font>
    <font>
      <b/>
      <sz val="1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</patternFill>
    </fill>
    <fill>
      <patternFill patternType="solid">
        <fgColor theme="0"/>
        <bgColor indexed="64"/>
      </patternFill>
    </fill>
    <fill>
      <patternFill patternType="solid">
        <fgColor indexed="15"/>
      </patternFill>
    </fill>
  </fills>
  <borders count="2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double">
        <color indexed="64"/>
      </bottom>
      <diagonal/>
    </border>
    <border>
      <left/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/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/>
      <diagonal/>
    </border>
    <border>
      <left style="thin">
        <color indexed="63"/>
      </left>
      <right/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1" fillId="0" borderId="0"/>
    <xf numFmtId="4" fontId="7" fillId="2" borderId="24" applyNumberFormat="0" applyProtection="0">
      <alignment horizontal="right" vertical="center"/>
    </xf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 applyNumberFormat="0"/>
    <xf numFmtId="0" fontId="28" fillId="0" borderId="0" applyNumberFormat="0"/>
    <xf numFmtId="0" fontId="1" fillId="0" borderId="0"/>
    <xf numFmtId="0" fontId="29" fillId="0" borderId="0"/>
    <xf numFmtId="0" fontId="1" fillId="0" borderId="0"/>
    <xf numFmtId="0" fontId="7" fillId="4" borderId="24" applyNumberFormat="0" applyProtection="0">
      <alignment horizontal="left" vertical="top" indent="1"/>
    </xf>
    <xf numFmtId="4" fontId="30" fillId="4" borderId="0" applyNumberFormat="0" applyProtection="0">
      <alignment horizontal="left" vertical="center" indent="1"/>
    </xf>
    <xf numFmtId="0" fontId="31" fillId="4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  <xf numFmtId="0" fontId="31" fillId="5" borderId="24" applyNumberFormat="0" applyProtection="0">
      <alignment horizontal="left" vertical="center" indent="1"/>
    </xf>
    <xf numFmtId="4" fontId="30" fillId="6" borderId="24" applyNumberFormat="0" applyProtection="0">
      <alignment vertical="center"/>
    </xf>
    <xf numFmtId="4" fontId="30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0" fontId="1" fillId="0" borderId="0"/>
    <xf numFmtId="0" fontId="35" fillId="0" borderId="0"/>
    <xf numFmtId="4" fontId="7" fillId="8" borderId="145" applyNumberFormat="0" applyProtection="0">
      <alignment horizontal="left" vertical="center" indent="1"/>
    </xf>
    <xf numFmtId="0" fontId="31" fillId="7" borderId="145" applyNumberFormat="0" applyProtection="0">
      <alignment horizontal="left" vertical="center" indent="1"/>
    </xf>
    <xf numFmtId="4" fontId="7" fillId="9" borderId="145" applyNumberFormat="0" applyProtection="0">
      <alignment horizontal="right" vertical="center"/>
    </xf>
    <xf numFmtId="0" fontId="1" fillId="0" borderId="0"/>
    <xf numFmtId="4" fontId="30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0" fontId="1" fillId="0" borderId="0"/>
    <xf numFmtId="0" fontId="7" fillId="4" borderId="24" applyNumberFormat="0" applyProtection="0">
      <alignment horizontal="left" vertical="top" indent="1"/>
    </xf>
    <xf numFmtId="4" fontId="30" fillId="4" borderId="0" applyNumberFormat="0" applyProtection="0">
      <alignment horizontal="left" vertical="center" indent="1"/>
    </xf>
    <xf numFmtId="0" fontId="31" fillId="5" borderId="24" applyNumberFormat="0" applyProtection="0">
      <alignment horizontal="left" vertical="center" indent="1"/>
    </xf>
    <xf numFmtId="0" fontId="31" fillId="4" borderId="24" applyNumberFormat="0" applyProtection="0">
      <alignment horizontal="left" vertical="center" indent="1"/>
    </xf>
    <xf numFmtId="0" fontId="1" fillId="0" borderId="0"/>
    <xf numFmtId="4" fontId="30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7" fillId="11" borderId="24" applyNumberFormat="0" applyProtection="0">
      <alignment horizontal="left" vertical="center" indent="1"/>
    </xf>
    <xf numFmtId="4" fontId="30" fillId="8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  <xf numFmtId="0" fontId="13" fillId="0" borderId="0"/>
    <xf numFmtId="0" fontId="13" fillId="0" borderId="0"/>
    <xf numFmtId="0" fontId="33" fillId="0" borderId="0"/>
    <xf numFmtId="0" fontId="5" fillId="0" borderId="0"/>
    <xf numFmtId="9" fontId="12" fillId="0" borderId="0" applyFont="0" applyFill="0" applyBorder="0" applyAlignment="0" applyProtection="0"/>
    <xf numFmtId="0" fontId="1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3" fillId="0" borderId="0"/>
    <xf numFmtId="4" fontId="30" fillId="4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30" fillId="8" borderId="24" applyNumberFormat="0" applyProtection="0">
      <alignment horizontal="left" vertical="center" indent="1"/>
    </xf>
    <xf numFmtId="0" fontId="1" fillId="0" borderId="0"/>
    <xf numFmtId="4" fontId="84" fillId="13" borderId="0" applyNumberFormat="0" applyProtection="0">
      <alignment horizontal="left" vertical="center" indent="1"/>
    </xf>
    <xf numFmtId="0" fontId="7" fillId="4" borderId="24" applyNumberFormat="0" applyProtection="0">
      <alignment horizontal="left" vertical="top" indent="1"/>
    </xf>
    <xf numFmtId="4" fontId="30" fillId="6" borderId="24" applyNumberFormat="0" applyProtection="0">
      <alignment vertical="center"/>
    </xf>
    <xf numFmtId="0" fontId="31" fillId="4" borderId="24" applyNumberFormat="0" applyProtection="0">
      <alignment horizontal="left" vertical="center" indent="1"/>
    </xf>
    <xf numFmtId="0" fontId="31" fillId="5" borderId="24" applyNumberFormat="0" applyProtection="0">
      <alignment horizontal="left" vertical="center" indent="1"/>
    </xf>
    <xf numFmtId="4" fontId="7" fillId="2" borderId="24" applyNumberFormat="0" applyProtection="0">
      <alignment horizontal="right" vertical="center"/>
    </xf>
  </cellStyleXfs>
  <cellXfs count="1927">
    <xf numFmtId="0" fontId="0" fillId="0" borderId="0" xfId="0"/>
    <xf numFmtId="0" fontId="1" fillId="0" borderId="0" xfId="1" applyFont="1"/>
    <xf numFmtId="0" fontId="1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Continuous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3" fontId="2" fillId="0" borderId="8" xfId="1" applyNumberFormat="1" applyFont="1" applyBorder="1"/>
    <xf numFmtId="164" fontId="3" fillId="0" borderId="9" xfId="1" applyNumberFormat="1" applyFont="1" applyBorder="1"/>
    <xf numFmtId="165" fontId="1" fillId="0" borderId="0" xfId="1" applyNumberFormat="1" applyFont="1"/>
    <xf numFmtId="0" fontId="2" fillId="0" borderId="10" xfId="1" applyFont="1" applyBorder="1" applyAlignment="1">
      <alignment horizontal="left"/>
    </xf>
    <xf numFmtId="0" fontId="2" fillId="0" borderId="11" xfId="1" applyFont="1" applyBorder="1"/>
    <xf numFmtId="3" fontId="2" fillId="0" borderId="11" xfId="1" applyNumberFormat="1" applyFont="1" applyBorder="1"/>
    <xf numFmtId="164" fontId="3" fillId="0" borderId="12" xfId="1" applyNumberFormat="1" applyFont="1" applyBorder="1"/>
    <xf numFmtId="0" fontId="5" fillId="0" borderId="13" xfId="1" applyFont="1" applyBorder="1" applyAlignment="1">
      <alignment horizontal="right"/>
    </xf>
    <xf numFmtId="0" fontId="5" fillId="0" borderId="14" xfId="1" applyFont="1" applyBorder="1"/>
    <xf numFmtId="3" fontId="5" fillId="0" borderId="14" xfId="1" applyNumberFormat="1" applyFont="1" applyBorder="1"/>
    <xf numFmtId="164" fontId="4" fillId="0" borderId="15" xfId="1" applyNumberFormat="1" applyFont="1" applyBorder="1"/>
    <xf numFmtId="0" fontId="2" fillId="0" borderId="13" xfId="1" applyFont="1" applyBorder="1" applyAlignment="1">
      <alignment horizontal="right"/>
    </xf>
    <xf numFmtId="0" fontId="4" fillId="0" borderId="14" xfId="1" applyFont="1" applyBorder="1"/>
    <xf numFmtId="0" fontId="4" fillId="0" borderId="14" xfId="1" applyFont="1" applyFill="1" applyBorder="1"/>
    <xf numFmtId="3" fontId="5" fillId="0" borderId="16" xfId="1" applyNumberFormat="1" applyFont="1" applyBorder="1"/>
    <xf numFmtId="3" fontId="6" fillId="0" borderId="0" xfId="1" applyNumberFormat="1" applyFont="1"/>
    <xf numFmtId="3" fontId="1" fillId="0" borderId="0" xfId="1" applyNumberFormat="1" applyFont="1"/>
    <xf numFmtId="0" fontId="6" fillId="0" borderId="0" xfId="1" applyFont="1"/>
    <xf numFmtId="0" fontId="2" fillId="0" borderId="13" xfId="1" applyFont="1" applyBorder="1" applyAlignment="1">
      <alignment horizontal="left"/>
    </xf>
    <xf numFmtId="0" fontId="2" fillId="0" borderId="14" xfId="1" applyFont="1" applyBorder="1"/>
    <xf numFmtId="3" fontId="3" fillId="0" borderId="14" xfId="1" applyNumberFormat="1" applyFont="1" applyBorder="1"/>
    <xf numFmtId="164" fontId="2" fillId="0" borderId="15" xfId="1" applyNumberFormat="1" applyFont="1" applyBorder="1"/>
    <xf numFmtId="0" fontId="2" fillId="0" borderId="17" xfId="1" applyFont="1" applyBorder="1" applyAlignment="1">
      <alignment horizontal="right"/>
    </xf>
    <xf numFmtId="0" fontId="4" fillId="0" borderId="18" xfId="1" applyFont="1" applyBorder="1"/>
    <xf numFmtId="164" fontId="4" fillId="0" borderId="19" xfId="1" applyNumberFormat="1" applyFont="1" applyBorder="1"/>
    <xf numFmtId="0" fontId="5" fillId="0" borderId="14" xfId="1" applyFont="1" applyBorder="1" applyAlignment="1">
      <alignment horizontal="left" wrapText="1"/>
    </xf>
    <xf numFmtId="0" fontId="4" fillId="0" borderId="17" xfId="1" applyFont="1" applyBorder="1" applyAlignment="1">
      <alignment horizontal="right"/>
    </xf>
    <xf numFmtId="0" fontId="2" fillId="0" borderId="20" xfId="1" applyFont="1" applyBorder="1" applyAlignment="1">
      <alignment horizontal="left"/>
    </xf>
    <xf numFmtId="0" fontId="2" fillId="0" borderId="21" xfId="1" applyFont="1" applyBorder="1"/>
    <xf numFmtId="3" fontId="2" fillId="0" borderId="22" xfId="1" applyNumberFormat="1" applyFont="1" applyBorder="1"/>
    <xf numFmtId="164" fontId="3" fillId="0" borderId="23" xfId="1" applyNumberFormat="1" applyFont="1" applyBorder="1"/>
    <xf numFmtId="0" fontId="4" fillId="0" borderId="0" xfId="1" applyFont="1" applyBorder="1" applyAlignment="1">
      <alignment horizontal="right"/>
    </xf>
    <xf numFmtId="0" fontId="4" fillId="0" borderId="0" xfId="1" applyFont="1" applyBorder="1"/>
    <xf numFmtId="0" fontId="3" fillId="0" borderId="0" xfId="1" applyFont="1" applyBorder="1"/>
    <xf numFmtId="166" fontId="3" fillId="0" borderId="0" xfId="1" applyNumberFormat="1" applyFont="1" applyBorder="1"/>
    <xf numFmtId="3" fontId="7" fillId="0" borderId="0" xfId="2" quotePrefix="1" applyNumberFormat="1" applyFont="1" applyFill="1" applyBorder="1" applyProtection="1">
      <alignment horizontal="right" vertical="center"/>
      <protection locked="0"/>
    </xf>
    <xf numFmtId="49" fontId="1" fillId="0" borderId="0" xfId="1" applyNumberFormat="1" applyFont="1"/>
    <xf numFmtId="16" fontId="1" fillId="0" borderId="0" xfId="1" applyNumberFormat="1" applyFont="1"/>
    <xf numFmtId="0" fontId="9" fillId="0" borderId="0" xfId="3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1" applyFont="1" applyAlignment="1">
      <alignment horizontal="center"/>
    </xf>
    <xf numFmtId="0" fontId="10" fillId="0" borderId="0" xfId="0" applyFont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" fillId="0" borderId="0" xfId="5" applyFont="1"/>
    <xf numFmtId="0" fontId="1" fillId="0" borderId="0" xfId="5" applyFont="1" applyAlignment="1">
      <alignment horizontal="right"/>
    </xf>
    <xf numFmtId="0" fontId="1" fillId="0" borderId="0" xfId="5"/>
    <xf numFmtId="0" fontId="4" fillId="0" borderId="0" xfId="5" applyFont="1" applyAlignment="1">
      <alignment horizontal="centerContinuous"/>
    </xf>
    <xf numFmtId="0" fontId="3" fillId="0" borderId="0" xfId="5" applyFont="1" applyAlignment="1">
      <alignment horizontal="center"/>
    </xf>
    <xf numFmtId="0" fontId="1" fillId="0" borderId="0" xfId="5" applyFont="1" applyAlignment="1">
      <alignment horizontal="center"/>
    </xf>
    <xf numFmtId="0" fontId="1" fillId="0" borderId="4" xfId="5" applyFont="1" applyBorder="1" applyAlignment="1"/>
    <xf numFmtId="0" fontId="1" fillId="0" borderId="5" xfId="5" applyFont="1" applyBorder="1" applyAlignment="1">
      <alignment horizontal="center" vertical="center"/>
    </xf>
    <xf numFmtId="0" fontId="1" fillId="0" borderId="5" xfId="5" applyFont="1" applyBorder="1" applyAlignment="1">
      <alignment horizontal="center" vertical="center" wrapText="1"/>
    </xf>
    <xf numFmtId="0" fontId="1" fillId="0" borderId="5" xfId="5" applyFont="1" applyBorder="1" applyAlignment="1">
      <alignment horizontal="center" vertical="center" wrapText="1" shrinkToFit="1"/>
    </xf>
    <xf numFmtId="0" fontId="1" fillId="0" borderId="5" xfId="5" applyFont="1" applyBorder="1" applyAlignment="1">
      <alignment vertical="center" wrapText="1"/>
    </xf>
    <xf numFmtId="0" fontId="1" fillId="0" borderId="6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left"/>
    </xf>
    <xf numFmtId="0" fontId="2" fillId="0" borderId="11" xfId="5" applyFont="1" applyBorder="1"/>
    <xf numFmtId="3" fontId="2" fillId="0" borderId="11" xfId="5" applyNumberFormat="1" applyFont="1" applyBorder="1"/>
    <xf numFmtId="164" fontId="3" fillId="0" borderId="12" xfId="5" applyNumberFormat="1" applyFont="1" applyBorder="1"/>
    <xf numFmtId="0" fontId="5" fillId="0" borderId="13" xfId="5" applyFont="1" applyBorder="1" applyAlignment="1">
      <alignment horizontal="left"/>
    </xf>
    <xf numFmtId="0" fontId="5" fillId="0" borderId="11" xfId="5" applyFont="1" applyBorder="1"/>
    <xf numFmtId="3" fontId="5" fillId="0" borderId="14" xfId="5" applyNumberFormat="1" applyFont="1" applyBorder="1"/>
    <xf numFmtId="164" fontId="4" fillId="0" borderId="15" xfId="5" applyNumberFormat="1" applyFont="1" applyBorder="1"/>
    <xf numFmtId="0" fontId="5" fillId="0" borderId="13" xfId="5" applyFont="1" applyBorder="1" applyAlignment="1">
      <alignment horizontal="right"/>
    </xf>
    <xf numFmtId="3" fontId="5" fillId="0" borderId="16" xfId="5" applyNumberFormat="1" applyFont="1" applyBorder="1"/>
    <xf numFmtId="0" fontId="3" fillId="0" borderId="13" xfId="5" applyFont="1" applyBorder="1" applyAlignment="1">
      <alignment horizontal="left"/>
    </xf>
    <xf numFmtId="3" fontId="3" fillId="0" borderId="14" xfId="5" applyNumberFormat="1" applyFont="1" applyBorder="1"/>
    <xf numFmtId="164" fontId="2" fillId="0" borderId="15" xfId="5" applyNumberFormat="1" applyFont="1" applyBorder="1"/>
    <xf numFmtId="0" fontId="6" fillId="0" borderId="0" xfId="5" applyFont="1"/>
    <xf numFmtId="3" fontId="1" fillId="0" borderId="0" xfId="5" applyNumberFormat="1" applyFont="1"/>
    <xf numFmtId="0" fontId="2" fillId="0" borderId="13" xfId="5" applyFont="1" applyBorder="1" applyAlignment="1">
      <alignment horizontal="left"/>
    </xf>
    <xf numFmtId="164" fontId="5" fillId="0" borderId="15" xfId="5" applyNumberFormat="1" applyFont="1" applyBorder="1"/>
    <xf numFmtId="0" fontId="5" fillId="0" borderId="17" xfId="5" applyFont="1" applyBorder="1" applyAlignment="1">
      <alignment horizontal="right"/>
    </xf>
    <xf numFmtId="164" fontId="4" fillId="0" borderId="19" xfId="5" applyNumberFormat="1" applyFont="1" applyBorder="1"/>
    <xf numFmtId="0" fontId="6" fillId="0" borderId="14" xfId="5" applyFont="1" applyBorder="1" applyAlignment="1">
      <alignment wrapText="1"/>
    </xf>
    <xf numFmtId="0" fontId="3" fillId="0" borderId="28" xfId="5" applyFont="1" applyBorder="1" applyAlignment="1">
      <alignment horizontal="left"/>
    </xf>
    <xf numFmtId="0" fontId="6" fillId="0" borderId="29" xfId="5" applyFont="1" applyBorder="1"/>
    <xf numFmtId="3" fontId="3" fillId="0" borderId="29" xfId="5" applyNumberFormat="1" applyFont="1" applyBorder="1"/>
    <xf numFmtId="164" fontId="2" fillId="0" borderId="30" xfId="5" applyNumberFormat="1" applyFont="1" applyBorder="1"/>
    <xf numFmtId="0" fontId="3" fillId="0" borderId="31" xfId="5" applyFont="1" applyBorder="1" applyAlignment="1">
      <alignment horizontal="left"/>
    </xf>
    <xf numFmtId="0" fontId="2" fillId="0" borderId="32" xfId="5" applyFont="1" applyBorder="1"/>
    <xf numFmtId="3" fontId="3" fillId="0" borderId="32" xfId="5" applyNumberFormat="1" applyFont="1" applyBorder="1"/>
    <xf numFmtId="164" fontId="2" fillId="0" borderId="33" xfId="5" applyNumberFormat="1" applyFont="1" applyBorder="1"/>
    <xf numFmtId="0" fontId="4" fillId="0" borderId="0" xfId="5" applyFont="1"/>
    <xf numFmtId="49" fontId="1" fillId="0" borderId="0" xfId="5" applyNumberFormat="1" applyFont="1"/>
    <xf numFmtId="16" fontId="1" fillId="0" borderId="0" xfId="5" applyNumberFormat="1" applyFont="1"/>
    <xf numFmtId="0" fontId="1" fillId="0" borderId="0" xfId="6" applyFont="1"/>
    <xf numFmtId="0" fontId="1" fillId="0" borderId="0" xfId="6" applyFont="1" applyAlignment="1">
      <alignment horizontal="right"/>
    </xf>
    <xf numFmtId="0" fontId="4" fillId="0" borderId="0" xfId="6" applyFont="1" applyAlignment="1">
      <alignment horizontal="centerContinuous"/>
    </xf>
    <xf numFmtId="0" fontId="3" fillId="0" borderId="0" xfId="6" applyFont="1" applyAlignment="1">
      <alignment horizontal="center"/>
    </xf>
    <xf numFmtId="0" fontId="1" fillId="0" borderId="0" xfId="6" applyFont="1" applyAlignment="1">
      <alignment horizontal="center"/>
    </xf>
    <xf numFmtId="0" fontId="1" fillId="0" borderId="4" xfId="6" applyFont="1" applyBorder="1" applyAlignment="1"/>
    <xf numFmtId="0" fontId="1" fillId="0" borderId="5" xfId="6" applyFont="1" applyBorder="1" applyAlignment="1">
      <alignment horizontal="center" vertical="center"/>
    </xf>
    <xf numFmtId="0" fontId="1" fillId="0" borderId="5" xfId="6" applyFont="1" applyBorder="1" applyAlignment="1">
      <alignment horizontal="center" vertical="center" wrapText="1"/>
    </xf>
    <xf numFmtId="0" fontId="1" fillId="0" borderId="5" xfId="6" applyFont="1" applyBorder="1" applyAlignment="1">
      <alignment horizontal="center" vertical="center" wrapText="1" shrinkToFit="1"/>
    </xf>
    <xf numFmtId="0" fontId="1" fillId="0" borderId="5" xfId="6" applyFont="1" applyBorder="1" applyAlignment="1">
      <alignment vertical="center" wrapText="1"/>
    </xf>
    <xf numFmtId="0" fontId="1" fillId="0" borderId="6" xfId="6" applyFont="1" applyBorder="1" applyAlignment="1">
      <alignment horizontal="center" vertical="center" wrapText="1"/>
    </xf>
    <xf numFmtId="0" fontId="2" fillId="0" borderId="10" xfId="6" applyFont="1" applyBorder="1" applyAlignment="1">
      <alignment horizontal="left"/>
    </xf>
    <xf numFmtId="0" fontId="2" fillId="0" borderId="11" xfId="6" applyFont="1" applyBorder="1"/>
    <xf numFmtId="3" fontId="2" fillId="0" borderId="11" xfId="6" applyNumberFormat="1" applyFont="1" applyBorder="1"/>
    <xf numFmtId="164" fontId="3" fillId="0" borderId="12" xfId="6" applyNumberFormat="1" applyFont="1" applyBorder="1"/>
    <xf numFmtId="0" fontId="5" fillId="0" borderId="13" xfId="6" applyFont="1" applyBorder="1" applyAlignment="1">
      <alignment horizontal="left"/>
    </xf>
    <xf numFmtId="0" fontId="5" fillId="0" borderId="11" xfId="6" applyFont="1" applyBorder="1"/>
    <xf numFmtId="3" fontId="5" fillId="0" borderId="14" xfId="6" applyNumberFormat="1" applyFont="1" applyBorder="1"/>
    <xf numFmtId="164" fontId="4" fillId="0" borderId="15" xfId="6" applyNumberFormat="1" applyFont="1" applyBorder="1"/>
    <xf numFmtId="0" fontId="5" fillId="0" borderId="13" xfId="6" applyFont="1" applyBorder="1" applyAlignment="1">
      <alignment horizontal="right"/>
    </xf>
    <xf numFmtId="0" fontId="3" fillId="0" borderId="13" xfId="6" applyFont="1" applyBorder="1" applyAlignment="1">
      <alignment horizontal="left"/>
    </xf>
    <xf numFmtId="3" fontId="3" fillId="0" borderId="14" xfId="6" applyNumberFormat="1" applyFont="1" applyBorder="1"/>
    <xf numFmtId="164" fontId="2" fillId="0" borderId="15" xfId="6" applyNumberFormat="1" applyFont="1" applyBorder="1"/>
    <xf numFmtId="0" fontId="3" fillId="0" borderId="11" xfId="6" applyFont="1" applyBorder="1"/>
    <xf numFmtId="0" fontId="3" fillId="0" borderId="11" xfId="6" applyFont="1" applyBorder="1" applyAlignment="1">
      <alignment wrapText="1"/>
    </xf>
    <xf numFmtId="0" fontId="2" fillId="0" borderId="11" xfId="6" applyFont="1" applyBorder="1" applyAlignment="1">
      <alignment wrapText="1"/>
    </xf>
    <xf numFmtId="0" fontId="5" fillId="0" borderId="11" xfId="6" applyFont="1" applyFill="1" applyBorder="1" applyAlignment="1">
      <alignment horizontal="left"/>
    </xf>
    <xf numFmtId="164" fontId="4" fillId="0" borderId="19" xfId="6" applyNumberFormat="1" applyFont="1" applyBorder="1"/>
    <xf numFmtId="0" fontId="5" fillId="0" borderId="4" xfId="6" applyFont="1" applyBorder="1" applyAlignment="1">
      <alignment horizontal="right"/>
    </xf>
    <xf numFmtId="0" fontId="5" fillId="0" borderId="5" xfId="6" applyFont="1" applyBorder="1"/>
    <xf numFmtId="3" fontId="5" fillId="0" borderId="5" xfId="6" applyNumberFormat="1" applyFont="1" applyBorder="1"/>
    <xf numFmtId="0" fontId="3" fillId="0" borderId="7" xfId="6" applyFont="1" applyBorder="1" applyAlignment="1">
      <alignment horizontal="left"/>
    </xf>
    <xf numFmtId="0" fontId="3" fillId="0" borderId="8" xfId="6" applyFont="1" applyBorder="1"/>
    <xf numFmtId="3" fontId="3" fillId="0" borderId="8" xfId="6" applyNumberFormat="1" applyFont="1" applyBorder="1"/>
    <xf numFmtId="164" fontId="2" fillId="0" borderId="9" xfId="6" applyNumberFormat="1" applyFont="1" applyBorder="1"/>
    <xf numFmtId="0" fontId="3" fillId="0" borderId="20" xfId="6" applyFont="1" applyBorder="1" applyAlignment="1">
      <alignment horizontal="left"/>
    </xf>
    <xf numFmtId="0" fontId="3" fillId="0" borderId="22" xfId="6" applyFont="1" applyBorder="1"/>
    <xf numFmtId="3" fontId="3" fillId="0" borderId="22" xfId="6" applyNumberFormat="1" applyFont="1" applyBorder="1"/>
    <xf numFmtId="164" fontId="2" fillId="0" borderId="23" xfId="6" applyNumberFormat="1" applyFont="1" applyBorder="1"/>
    <xf numFmtId="0" fontId="4" fillId="0" borderId="0" xfId="6" applyFont="1"/>
    <xf numFmtId="0" fontId="13" fillId="0" borderId="0" xfId="0" applyFont="1"/>
    <xf numFmtId="0" fontId="13" fillId="0" borderId="0" xfId="0" applyNumberFormat="1" applyFont="1"/>
    <xf numFmtId="0" fontId="14" fillId="0" borderId="0" xfId="0" applyNumberFormat="1" applyFont="1" applyAlignment="1">
      <alignment horizontal="right"/>
    </xf>
    <xf numFmtId="14" fontId="14" fillId="0" borderId="0" xfId="0" applyNumberFormat="1" applyFont="1" applyAlignment="1">
      <alignment horizontal="left"/>
    </xf>
    <xf numFmtId="0" fontId="13" fillId="0" borderId="0" xfId="0" applyNumberFormat="1" applyFont="1" applyAlignment="1">
      <alignment horizontal="right"/>
    </xf>
    <xf numFmtId="0" fontId="13" fillId="0" borderId="0" xfId="0" applyNumberFormat="1" applyFont="1" applyAlignment="1">
      <alignment horizontal="left"/>
    </xf>
    <xf numFmtId="0" fontId="16" fillId="0" borderId="0" xfId="0" applyNumberFormat="1" applyFont="1"/>
    <xf numFmtId="0" fontId="16" fillId="0" borderId="40" xfId="0" applyNumberFormat="1" applyFont="1" applyBorder="1" applyAlignment="1">
      <alignment horizontal="center" vertical="center"/>
    </xf>
    <xf numFmtId="0" fontId="16" fillId="0" borderId="41" xfId="0" applyNumberFormat="1" applyFont="1" applyBorder="1" applyAlignment="1">
      <alignment horizontal="center" vertical="center"/>
    </xf>
    <xf numFmtId="0" fontId="16" fillId="0" borderId="42" xfId="0" applyNumberFormat="1" applyFont="1" applyBorder="1" applyAlignment="1">
      <alignment horizontal="center" vertical="center"/>
    </xf>
    <xf numFmtId="0" fontId="14" fillId="0" borderId="43" xfId="0" applyNumberFormat="1" applyFont="1" applyBorder="1" applyAlignment="1">
      <alignment horizontal="left"/>
    </xf>
    <xf numFmtId="167" fontId="14" fillId="0" borderId="44" xfId="0" applyNumberFormat="1" applyFont="1" applyBorder="1" applyAlignment="1">
      <alignment horizontal="right"/>
    </xf>
    <xf numFmtId="167" fontId="14" fillId="0" borderId="45" xfId="0" applyNumberFormat="1" applyFont="1" applyBorder="1" applyAlignment="1">
      <alignment horizontal="right"/>
    </xf>
    <xf numFmtId="168" fontId="14" fillId="0" borderId="11" xfId="7" applyNumberFormat="1" applyFont="1" applyBorder="1"/>
    <xf numFmtId="167" fontId="14" fillId="0" borderId="46" xfId="0" applyNumberFormat="1" applyFont="1" applyBorder="1"/>
    <xf numFmtId="167" fontId="14" fillId="0" borderId="44" xfId="0" applyNumberFormat="1" applyFont="1" applyBorder="1"/>
    <xf numFmtId="0" fontId="14" fillId="0" borderId="43" xfId="0" applyNumberFormat="1" applyFont="1" applyBorder="1"/>
    <xf numFmtId="168" fontId="14" fillId="0" borderId="14" xfId="7" applyNumberFormat="1" applyFont="1" applyBorder="1"/>
    <xf numFmtId="167" fontId="14" fillId="0" borderId="45" xfId="0" applyNumberFormat="1" applyFont="1" applyBorder="1"/>
    <xf numFmtId="168" fontId="14" fillId="0" borderId="11" xfId="7" applyNumberFormat="1" applyFont="1" applyBorder="1" applyAlignment="1">
      <alignment horizontal="right"/>
    </xf>
    <xf numFmtId="168" fontId="14" fillId="0" borderId="14" xfId="7" applyNumberFormat="1" applyFont="1" applyBorder="1" applyAlignment="1">
      <alignment horizontal="right"/>
    </xf>
    <xf numFmtId="0" fontId="13" fillId="0" borderId="43" xfId="0" applyNumberFormat="1" applyFont="1" applyFill="1" applyBorder="1"/>
    <xf numFmtId="167" fontId="13" fillId="0" borderId="44" xfId="0" applyNumberFormat="1" applyFont="1" applyFill="1" applyBorder="1" applyAlignment="1">
      <alignment horizontal="right"/>
    </xf>
    <xf numFmtId="167" fontId="14" fillId="0" borderId="45" xfId="0" applyNumberFormat="1" applyFont="1" applyFill="1" applyBorder="1" applyAlignment="1">
      <alignment horizontal="right"/>
    </xf>
    <xf numFmtId="0" fontId="17" fillId="0" borderId="0" xfId="0" applyFont="1"/>
    <xf numFmtId="167" fontId="14" fillId="0" borderId="44" xfId="0" applyNumberFormat="1" applyFont="1" applyFill="1" applyBorder="1" applyAlignment="1">
      <alignment horizontal="right"/>
    </xf>
    <xf numFmtId="0" fontId="13" fillId="0" borderId="43" xfId="0" applyNumberFormat="1" applyFont="1" applyBorder="1"/>
    <xf numFmtId="167" fontId="13" fillId="0" borderId="44" xfId="0" applyNumberFormat="1" applyFont="1" applyBorder="1" applyAlignment="1">
      <alignment horizontal="right"/>
    </xf>
    <xf numFmtId="167" fontId="13" fillId="0" borderId="45" xfId="0" applyNumberFormat="1" applyFont="1" applyBorder="1" applyAlignment="1">
      <alignment horizontal="right"/>
    </xf>
    <xf numFmtId="0" fontId="14" fillId="0" borderId="43" xfId="0" applyNumberFormat="1" applyFont="1" applyFill="1" applyBorder="1"/>
    <xf numFmtId="0" fontId="14" fillId="0" borderId="47" xfId="0" applyNumberFormat="1" applyFont="1" applyBorder="1"/>
    <xf numFmtId="167" fontId="14" fillId="0" borderId="48" xfId="0" applyNumberFormat="1" applyFont="1" applyBorder="1" applyAlignment="1">
      <alignment horizontal="right"/>
    </xf>
    <xf numFmtId="168" fontId="14" fillId="0" borderId="49" xfId="7" applyNumberFormat="1" applyFont="1" applyBorder="1"/>
    <xf numFmtId="167" fontId="14" fillId="0" borderId="48" xfId="0" applyNumberFormat="1" applyFont="1" applyBorder="1"/>
    <xf numFmtId="167" fontId="14" fillId="0" borderId="50" xfId="0" applyNumberFormat="1" applyFont="1" applyBorder="1"/>
    <xf numFmtId="0" fontId="14" fillId="0" borderId="51" xfId="0" applyNumberFormat="1" applyFont="1" applyBorder="1"/>
    <xf numFmtId="167" fontId="14" fillId="0" borderId="52" xfId="0" applyNumberFormat="1" applyFont="1" applyBorder="1" applyAlignment="1">
      <alignment horizontal="right"/>
    </xf>
    <xf numFmtId="168" fontId="14" fillId="0" borderId="52" xfId="7" applyNumberFormat="1" applyFont="1" applyBorder="1" applyAlignment="1">
      <alignment horizontal="right"/>
    </xf>
    <xf numFmtId="167" fontId="14" fillId="0" borderId="52" xfId="0" applyNumberFormat="1" applyFont="1" applyBorder="1"/>
    <xf numFmtId="168" fontId="14" fillId="0" borderId="53" xfId="7" applyNumberFormat="1" applyFont="1" applyBorder="1"/>
    <xf numFmtId="3" fontId="16" fillId="0" borderId="54" xfId="0" applyNumberFormat="1" applyFont="1" applyBorder="1"/>
    <xf numFmtId="167" fontId="16" fillId="0" borderId="55" xfId="0" applyNumberFormat="1" applyFont="1" applyBorder="1" applyAlignment="1">
      <alignment horizontal="right"/>
    </xf>
    <xf numFmtId="168" fontId="16" fillId="0" borderId="56" xfId="7" applyNumberFormat="1" applyFont="1" applyBorder="1"/>
    <xf numFmtId="168" fontId="16" fillId="0" borderId="57" xfId="7" applyNumberFormat="1" applyFont="1" applyBorder="1"/>
    <xf numFmtId="3" fontId="16" fillId="0" borderId="0" xfId="0" applyNumberFormat="1" applyFont="1" applyBorder="1"/>
    <xf numFmtId="167" fontId="16" fillId="0" borderId="0" xfId="0" applyNumberFormat="1" applyFont="1" applyBorder="1"/>
    <xf numFmtId="0" fontId="18" fillId="0" borderId="0" xfId="0" applyFont="1" applyAlignment="1">
      <alignment horizontal="right"/>
    </xf>
    <xf numFmtId="3" fontId="13" fillId="0" borderId="0" xfId="0" applyNumberFormat="1" applyFont="1"/>
    <xf numFmtId="0" fontId="13" fillId="0" borderId="0" xfId="0" applyFont="1" applyAlignment="1">
      <alignment horizontal="right"/>
    </xf>
    <xf numFmtId="3" fontId="18" fillId="0" borderId="0" xfId="0" applyNumberFormat="1" applyFont="1"/>
    <xf numFmtId="0" fontId="1" fillId="0" borderId="0" xfId="8"/>
    <xf numFmtId="169" fontId="2" fillId="0" borderId="0" xfId="8" applyNumberFormat="1" applyFont="1" applyAlignment="1" applyProtection="1">
      <alignment horizontal="center"/>
    </xf>
    <xf numFmtId="0" fontId="2" fillId="0" borderId="0" xfId="8" applyFont="1" applyAlignment="1"/>
    <xf numFmtId="0" fontId="1" fillId="0" borderId="0" xfId="8" applyFont="1" applyBorder="1" applyAlignment="1">
      <alignment horizontal="left"/>
    </xf>
    <xf numFmtId="0" fontId="18" fillId="0" borderId="18" xfId="8" applyFont="1" applyBorder="1" applyAlignment="1">
      <alignment horizontal="center" vertical="center"/>
    </xf>
    <xf numFmtId="0" fontId="2" fillId="0" borderId="68" xfId="8" applyFont="1" applyBorder="1" applyAlignment="1" applyProtection="1">
      <alignment horizontal="centerContinuous"/>
    </xf>
    <xf numFmtId="0" fontId="2" fillId="0" borderId="69" xfId="8" applyFont="1" applyBorder="1" applyAlignment="1" applyProtection="1">
      <alignment horizontal="centerContinuous"/>
    </xf>
    <xf numFmtId="49" fontId="4" fillId="0" borderId="58" xfId="8" applyNumberFormat="1" applyFont="1" applyBorder="1"/>
    <xf numFmtId="0" fontId="4" fillId="0" borderId="59" xfId="8" applyFont="1" applyBorder="1" applyAlignment="1">
      <alignment horizontal="center"/>
    </xf>
    <xf numFmtId="3" fontId="4" fillId="0" borderId="59" xfId="8" applyNumberFormat="1" applyFont="1" applyBorder="1" applyAlignment="1" applyProtection="1">
      <alignment horizontal="right"/>
    </xf>
    <xf numFmtId="164" fontId="4" fillId="0" borderId="59" xfId="8" applyNumberFormat="1" applyFont="1" applyBorder="1" applyProtection="1"/>
    <xf numFmtId="164" fontId="4" fillId="0" borderId="70" xfId="9" applyNumberFormat="1" applyFont="1" applyBorder="1" applyProtection="1"/>
    <xf numFmtId="0" fontId="0" fillId="0" borderId="0" xfId="0" applyBorder="1"/>
    <xf numFmtId="49" fontId="4" fillId="0" borderId="13" xfId="8" applyNumberFormat="1" applyFont="1" applyBorder="1"/>
    <xf numFmtId="0" fontId="4" fillId="0" borderId="14" xfId="8" applyFont="1" applyBorder="1" applyAlignment="1">
      <alignment horizontal="center"/>
    </xf>
    <xf numFmtId="3" fontId="4" fillId="0" borderId="14" xfId="8" applyNumberFormat="1" applyFont="1" applyBorder="1" applyAlignment="1" applyProtection="1">
      <alignment horizontal="right"/>
    </xf>
    <xf numFmtId="164" fontId="4" fillId="0" borderId="14" xfId="8" applyNumberFormat="1" applyFont="1" applyBorder="1" applyProtection="1"/>
    <xf numFmtId="164" fontId="4" fillId="0" borderId="15" xfId="9" applyNumberFormat="1" applyFont="1" applyBorder="1" applyProtection="1"/>
    <xf numFmtId="49" fontId="4" fillId="0" borderId="28" xfId="8" applyNumberFormat="1" applyFont="1" applyBorder="1"/>
    <xf numFmtId="0" fontId="4" fillId="0" borderId="29" xfId="8" applyFont="1" applyBorder="1" applyAlignment="1">
      <alignment horizontal="center"/>
    </xf>
    <xf numFmtId="3" fontId="4" fillId="0" borderId="29" xfId="8" applyNumberFormat="1" applyFont="1" applyBorder="1" applyAlignment="1" applyProtection="1">
      <alignment horizontal="right"/>
    </xf>
    <xf numFmtId="164" fontId="4" fillId="0" borderId="29" xfId="8" applyNumberFormat="1" applyFont="1" applyBorder="1" applyProtection="1"/>
    <xf numFmtId="164" fontId="4" fillId="0" borderId="30" xfId="9" applyNumberFormat="1" applyFont="1" applyBorder="1" applyProtection="1"/>
    <xf numFmtId="3" fontId="2" fillId="0" borderId="72" xfId="8" applyNumberFormat="1" applyFont="1" applyBorder="1" applyAlignment="1" applyProtection="1">
      <alignment horizontal="right"/>
    </xf>
    <xf numFmtId="164" fontId="3" fillId="0" borderId="73" xfId="8" applyNumberFormat="1" applyFont="1" applyBorder="1" applyProtection="1"/>
    <xf numFmtId="164" fontId="2" fillId="0" borderId="73" xfId="9" applyNumberFormat="1" applyFont="1" applyBorder="1" applyProtection="1"/>
    <xf numFmtId="0" fontId="1" fillId="0" borderId="0" xfId="8" applyFont="1"/>
    <xf numFmtId="3" fontId="1" fillId="0" borderId="0" xfId="8" applyNumberFormat="1" applyFont="1"/>
    <xf numFmtId="49" fontId="1" fillId="0" borderId="0" xfId="10" applyNumberFormat="1" applyFont="1"/>
    <xf numFmtId="0" fontId="1" fillId="0" borderId="0" xfId="10" applyFont="1"/>
    <xf numFmtId="49" fontId="1" fillId="0" borderId="0" xfId="8" applyNumberFormat="1" applyFont="1"/>
    <xf numFmtId="0" fontId="1" fillId="0" borderId="0" xfId="8" applyFont="1" applyProtection="1"/>
    <xf numFmtId="0" fontId="10" fillId="0" borderId="0" xfId="0" applyFont="1"/>
    <xf numFmtId="0" fontId="20" fillId="3" borderId="0" xfId="3" applyFont="1" applyFill="1"/>
    <xf numFmtId="0" fontId="12" fillId="3" borderId="0" xfId="0" applyFont="1" applyFill="1"/>
    <xf numFmtId="0" fontId="21" fillId="3" borderId="0" xfId="8" applyFont="1" applyFill="1"/>
    <xf numFmtId="0" fontId="22" fillId="0" borderId="0" xfId="8" applyFont="1"/>
    <xf numFmtId="0" fontId="20" fillId="0" borderId="0" xfId="3" applyFont="1" applyFill="1"/>
    <xf numFmtId="0" fontId="21" fillId="0" borderId="0" xfId="8" applyFont="1" applyFill="1"/>
    <xf numFmtId="0" fontId="18" fillId="0" borderId="29" xfId="9" applyFont="1" applyBorder="1" applyAlignment="1">
      <alignment horizontal="center" vertical="center"/>
    </xf>
    <xf numFmtId="0" fontId="2" fillId="0" borderId="40" xfId="9" applyFont="1" applyBorder="1" applyAlignment="1" applyProtection="1">
      <alignment horizontal="centerContinuous"/>
    </xf>
    <xf numFmtId="0" fontId="2" fillId="0" borderId="74" xfId="9" applyFont="1" applyBorder="1" applyAlignment="1" applyProtection="1">
      <alignment horizontal="centerContinuous"/>
    </xf>
    <xf numFmtId="49" fontId="4" fillId="0" borderId="10" xfId="8" applyNumberFormat="1" applyFont="1" applyBorder="1"/>
    <xf numFmtId="0" fontId="4" fillId="0" borderId="11" xfId="8" applyFont="1" applyBorder="1" applyAlignment="1">
      <alignment horizontal="center"/>
    </xf>
    <xf numFmtId="3" fontId="4" fillId="0" borderId="14" xfId="9" applyNumberFormat="1" applyFont="1" applyBorder="1" applyAlignment="1" applyProtection="1">
      <alignment horizontal="right"/>
    </xf>
    <xf numFmtId="49" fontId="4" fillId="0" borderId="14" xfId="8" applyNumberFormat="1" applyFont="1" applyBorder="1"/>
    <xf numFmtId="49" fontId="4" fillId="0" borderId="75" xfId="8" applyNumberFormat="1" applyFont="1" applyBorder="1"/>
    <xf numFmtId="0" fontId="4" fillId="0" borderId="75" xfId="8" applyFont="1" applyBorder="1" applyAlignment="1">
      <alignment horizontal="center"/>
    </xf>
    <xf numFmtId="3" fontId="4" fillId="0" borderId="29" xfId="9" applyNumberFormat="1" applyFont="1" applyBorder="1" applyAlignment="1" applyProtection="1">
      <alignment horizontal="right"/>
    </xf>
    <xf numFmtId="0" fontId="18" fillId="0" borderId="29" xfId="11" applyFont="1" applyBorder="1" applyAlignment="1">
      <alignment horizontal="center" vertical="center"/>
    </xf>
    <xf numFmtId="0" fontId="2" fillId="0" borderId="40" xfId="11" applyFont="1" applyBorder="1" applyAlignment="1" applyProtection="1">
      <alignment horizontal="centerContinuous"/>
    </xf>
    <xf numFmtId="0" fontId="2" fillId="0" borderId="74" xfId="11" applyFont="1" applyBorder="1" applyAlignment="1" applyProtection="1">
      <alignment horizontal="centerContinuous"/>
    </xf>
    <xf numFmtId="3" fontId="4" fillId="0" borderId="14" xfId="11" applyNumberFormat="1" applyFont="1" applyBorder="1" applyAlignment="1" applyProtection="1">
      <alignment horizontal="right"/>
    </xf>
    <xf numFmtId="3" fontId="0" fillId="0" borderId="0" xfId="0" applyNumberFormat="1"/>
    <xf numFmtId="49" fontId="4" fillId="0" borderId="25" xfId="8" applyNumberFormat="1" applyFont="1" applyBorder="1"/>
    <xf numFmtId="0" fontId="4" fillId="0" borderId="0" xfId="8" applyFont="1" applyBorder="1" applyAlignment="1">
      <alignment horizontal="center"/>
    </xf>
    <xf numFmtId="164" fontId="4" fillId="0" borderId="26" xfId="8" applyNumberFormat="1" applyFont="1" applyBorder="1" applyProtection="1"/>
    <xf numFmtId="3" fontId="4" fillId="0" borderId="11" xfId="11" applyNumberFormat="1" applyFont="1" applyBorder="1" applyAlignment="1" applyProtection="1">
      <alignment horizontal="right"/>
    </xf>
    <xf numFmtId="3" fontId="2" fillId="0" borderId="55" xfId="8" applyNumberFormat="1" applyFont="1" applyBorder="1" applyAlignment="1" applyProtection="1">
      <alignment horizontal="right"/>
    </xf>
    <xf numFmtId="164" fontId="2" fillId="0" borderId="78" xfId="9" applyNumberFormat="1" applyFont="1" applyBorder="1" applyProtection="1"/>
    <xf numFmtId="0" fontId="1" fillId="0" borderId="0" xfId="12" applyFont="1"/>
    <xf numFmtId="0" fontId="18" fillId="0" borderId="18" xfId="12" applyFont="1" applyBorder="1" applyAlignment="1">
      <alignment horizontal="center" vertical="center"/>
    </xf>
    <xf numFmtId="0" fontId="2" fillId="0" borderId="68" xfId="12" applyFont="1" applyBorder="1" applyAlignment="1" applyProtection="1">
      <alignment horizontal="centerContinuous"/>
    </xf>
    <xf numFmtId="0" fontId="2" fillId="0" borderId="79" xfId="12" applyFont="1" applyBorder="1" applyAlignment="1" applyProtection="1">
      <alignment horizontal="centerContinuous"/>
    </xf>
    <xf numFmtId="0" fontId="2" fillId="0" borderId="69" xfId="12" applyFont="1" applyBorder="1" applyAlignment="1" applyProtection="1">
      <alignment horizontal="centerContinuous"/>
    </xf>
    <xf numFmtId="3" fontId="4" fillId="0" borderId="59" xfId="12" applyNumberFormat="1" applyFont="1" applyBorder="1"/>
    <xf numFmtId="3" fontId="4" fillId="0" borderId="59" xfId="12" applyNumberFormat="1" applyFont="1" applyBorder="1" applyAlignment="1" applyProtection="1">
      <alignment horizontal="right"/>
    </xf>
    <xf numFmtId="3" fontId="4" fillId="0" borderId="14" xfId="12" applyNumberFormat="1" applyFont="1" applyBorder="1"/>
    <xf numFmtId="3" fontId="4" fillId="0" borderId="14" xfId="12" applyNumberFormat="1" applyFont="1" applyBorder="1" applyAlignment="1" applyProtection="1">
      <alignment horizontal="right"/>
    </xf>
    <xf numFmtId="0" fontId="1" fillId="0" borderId="0" xfId="12"/>
    <xf numFmtId="3" fontId="4" fillId="0" borderId="29" xfId="12" applyNumberFormat="1" applyFont="1" applyBorder="1"/>
    <xf numFmtId="3" fontId="4" fillId="0" borderId="29" xfId="12" applyNumberFormat="1" applyFont="1" applyBorder="1" applyAlignment="1" applyProtection="1">
      <alignment horizontal="right"/>
    </xf>
    <xf numFmtId="0" fontId="9" fillId="3" borderId="0" xfId="3" applyFill="1"/>
    <xf numFmtId="0" fontId="1" fillId="0" borderId="0" xfId="13" applyFont="1"/>
    <xf numFmtId="0" fontId="6" fillId="0" borderId="0" xfId="13" applyFont="1" applyBorder="1" applyAlignment="1">
      <alignment horizontal="center" vertical="top"/>
    </xf>
    <xf numFmtId="0" fontId="6" fillId="0" borderId="0" xfId="13" applyFont="1" applyAlignment="1">
      <alignment vertical="top" wrapText="1"/>
    </xf>
    <xf numFmtId="0" fontId="6" fillId="0" borderId="0" xfId="13" applyFont="1" applyAlignment="1">
      <alignment horizontal="center"/>
    </xf>
    <xf numFmtId="0" fontId="1" fillId="0" borderId="0" xfId="13" applyFont="1" applyBorder="1" applyAlignment="1">
      <alignment vertical="top"/>
    </xf>
    <xf numFmtId="0" fontId="1" fillId="0" borderId="0" xfId="13" applyFont="1" applyAlignment="1">
      <alignment vertical="top" wrapText="1"/>
    </xf>
    <xf numFmtId="0" fontId="23" fillId="0" borderId="10" xfId="14" applyFont="1" applyBorder="1" applyAlignment="1">
      <alignment horizontal="center" vertical="top"/>
    </xf>
    <xf numFmtId="0" fontId="23" fillId="0" borderId="11" xfId="14" applyFont="1" applyBorder="1" applyAlignment="1">
      <alignment vertical="top" wrapText="1"/>
    </xf>
    <xf numFmtId="3" fontId="23" fillId="0" borderId="11" xfId="13" applyNumberFormat="1" applyFont="1" applyBorder="1" applyAlignment="1">
      <alignment vertical="top"/>
    </xf>
    <xf numFmtId="164" fontId="23" fillId="0" borderId="12" xfId="13" applyNumberFormat="1" applyFont="1" applyFill="1" applyBorder="1" applyAlignment="1">
      <alignment horizontal="right" vertical="top" wrapText="1"/>
    </xf>
    <xf numFmtId="0" fontId="23" fillId="0" borderId="0" xfId="13" applyFont="1"/>
    <xf numFmtId="0" fontId="23" fillId="0" borderId="13" xfId="14" applyFont="1" applyBorder="1" applyAlignment="1">
      <alignment horizontal="center" vertical="top"/>
    </xf>
    <xf numFmtId="0" fontId="23" fillId="0" borderId="14" xfId="14" applyFont="1" applyBorder="1" applyAlignment="1">
      <alignment vertical="top" wrapText="1"/>
    </xf>
    <xf numFmtId="3" fontId="23" fillId="0" borderId="14" xfId="13" applyNumberFormat="1" applyFont="1" applyBorder="1" applyAlignment="1">
      <alignment vertical="top"/>
    </xf>
    <xf numFmtId="164" fontId="23" fillId="0" borderId="15" xfId="13" applyNumberFormat="1" applyFont="1" applyFill="1" applyBorder="1" applyAlignment="1">
      <alignment horizontal="right" vertical="top" wrapText="1"/>
    </xf>
    <xf numFmtId="0" fontId="23" fillId="0" borderId="0" xfId="13" applyFont="1" applyBorder="1"/>
    <xf numFmtId="0" fontId="23" fillId="0" borderId="0" xfId="13" applyFont="1" applyAlignment="1">
      <alignment vertical="center"/>
    </xf>
    <xf numFmtId="0" fontId="24" fillId="0" borderId="0" xfId="13" applyFont="1"/>
    <xf numFmtId="0" fontId="23" fillId="0" borderId="28" xfId="14" applyFont="1" applyBorder="1" applyAlignment="1">
      <alignment horizontal="center" vertical="top"/>
    </xf>
    <xf numFmtId="0" fontId="23" fillId="0" borderId="29" xfId="14" applyFont="1" applyBorder="1" applyAlignment="1">
      <alignment vertical="top" wrapText="1"/>
    </xf>
    <xf numFmtId="3" fontId="23" fillId="0" borderId="29" xfId="13" applyNumberFormat="1" applyFont="1" applyBorder="1" applyAlignment="1">
      <alignment vertical="top"/>
    </xf>
    <xf numFmtId="164" fontId="23" fillId="0" borderId="30" xfId="13" applyNumberFormat="1" applyFont="1" applyFill="1" applyBorder="1" applyAlignment="1">
      <alignment horizontal="right" vertical="top" wrapText="1"/>
    </xf>
    <xf numFmtId="0" fontId="25" fillId="0" borderId="25" xfId="0" applyFont="1" applyBorder="1"/>
    <xf numFmtId="0" fontId="26" fillId="0" borderId="81" xfId="0" applyFont="1" applyBorder="1"/>
    <xf numFmtId="3" fontId="26" fillId="0" borderId="26" xfId="13" applyNumberFormat="1" applyFont="1" applyBorder="1" applyAlignment="1">
      <alignment vertical="top"/>
    </xf>
    <xf numFmtId="164" fontId="26" fillId="0" borderId="27" xfId="13" applyNumberFormat="1" applyFont="1" applyFill="1" applyBorder="1" applyAlignment="1">
      <alignment horizontal="right" vertical="top" wrapText="1"/>
    </xf>
    <xf numFmtId="0" fontId="25" fillId="0" borderId="0" xfId="13" applyFont="1"/>
    <xf numFmtId="0" fontId="25" fillId="0" borderId="0" xfId="13" applyFont="1" applyBorder="1" applyAlignment="1">
      <alignment vertical="top"/>
    </xf>
    <xf numFmtId="0" fontId="25" fillId="0" borderId="0" xfId="13" applyFont="1" applyAlignment="1">
      <alignment vertical="top" wrapText="1"/>
    </xf>
    <xf numFmtId="0" fontId="1" fillId="0" borderId="0" xfId="13" applyNumberFormat="1" applyFont="1" applyBorder="1" applyAlignment="1">
      <alignment vertical="top"/>
    </xf>
    <xf numFmtId="0" fontId="1" fillId="0" borderId="0" xfId="15" applyFont="1"/>
    <xf numFmtId="0" fontId="18" fillId="0" borderId="94" xfId="15" applyFont="1" applyBorder="1" applyAlignment="1">
      <alignment horizontal="center" vertical="center"/>
    </xf>
    <xf numFmtId="0" fontId="2" fillId="0" borderId="95" xfId="15" applyFont="1" applyBorder="1" applyAlignment="1" applyProtection="1">
      <alignment horizontal="centerContinuous"/>
    </xf>
    <xf numFmtId="0" fontId="2" fillId="0" borderId="41" xfId="15" applyFont="1" applyBorder="1" applyAlignment="1" applyProtection="1">
      <alignment horizontal="centerContinuous"/>
    </xf>
    <xf numFmtId="0" fontId="2" fillId="0" borderId="96" xfId="15" applyFont="1" applyBorder="1" applyAlignment="1" applyProtection="1">
      <alignment horizontal="centerContinuous"/>
    </xf>
    <xf numFmtId="0" fontId="27" fillId="0" borderId="0" xfId="15" applyFont="1" applyProtection="1"/>
    <xf numFmtId="3" fontId="4" fillId="0" borderId="11" xfId="15" applyNumberFormat="1" applyFont="1" applyBorder="1" applyProtection="1"/>
    <xf numFmtId="164" fontId="4" fillId="0" borderId="14" xfId="15" applyNumberFormat="1" applyFont="1" applyBorder="1" applyProtection="1"/>
    <xf numFmtId="164" fontId="4" fillId="0" borderId="97" xfId="15" applyNumberFormat="1" applyFont="1" applyBorder="1" applyProtection="1"/>
    <xf numFmtId="170" fontId="1" fillId="0" borderId="0" xfId="15" applyNumberFormat="1" applyFont="1" applyProtection="1"/>
    <xf numFmtId="170" fontId="1" fillId="0" borderId="0" xfId="15" applyNumberFormat="1" applyFont="1" applyBorder="1" applyProtection="1"/>
    <xf numFmtId="49" fontId="4" fillId="0" borderId="98" xfId="8" applyNumberFormat="1" applyFont="1" applyBorder="1"/>
    <xf numFmtId="49" fontId="4" fillId="0" borderId="99" xfId="8" applyNumberFormat="1" applyFont="1" applyBorder="1"/>
    <xf numFmtId="0" fontId="2" fillId="0" borderId="100" xfId="15" applyFont="1" applyBorder="1" applyAlignment="1" applyProtection="1">
      <alignment horizontal="left"/>
    </xf>
    <xf numFmtId="0" fontId="2" fillId="0" borderId="101" xfId="15" applyFont="1" applyBorder="1" applyAlignment="1" applyProtection="1">
      <alignment horizontal="center"/>
    </xf>
    <xf numFmtId="3" fontId="2" fillId="0" borderId="102" xfId="15" applyNumberFormat="1" applyFont="1" applyBorder="1" applyProtection="1"/>
    <xf numFmtId="164" fontId="2" fillId="0" borderId="102" xfId="15" applyNumberFormat="1" applyFont="1" applyBorder="1" applyProtection="1"/>
    <xf numFmtId="164" fontId="2" fillId="0" borderId="103" xfId="15" applyNumberFormat="1" applyFont="1" applyBorder="1" applyProtection="1"/>
    <xf numFmtId="0" fontId="4" fillId="0" borderId="0" xfId="15" applyFont="1"/>
    <xf numFmtId="49" fontId="1" fillId="0" borderId="0" xfId="16" applyNumberFormat="1" applyFont="1"/>
    <xf numFmtId="0" fontId="1" fillId="0" borderId="0" xfId="16" applyFont="1"/>
    <xf numFmtId="16" fontId="1" fillId="0" borderId="0" xfId="15" applyNumberFormat="1" applyFont="1"/>
    <xf numFmtId="17" fontId="1" fillId="0" borderId="0" xfId="16" applyNumberFormat="1" applyFont="1"/>
    <xf numFmtId="16" fontId="1" fillId="0" borderId="0" xfId="16" applyNumberFormat="1" applyFont="1"/>
    <xf numFmtId="0" fontId="13" fillId="0" borderId="0" xfId="15" applyFont="1"/>
    <xf numFmtId="0" fontId="21" fillId="3" borderId="0" xfId="15" applyFont="1" applyFill="1"/>
    <xf numFmtId="164" fontId="4" fillId="0" borderId="11" xfId="15" applyNumberFormat="1" applyFont="1" applyBorder="1" applyProtection="1"/>
    <xf numFmtId="164" fontId="4" fillId="0" borderId="104" xfId="15" applyNumberFormat="1" applyFont="1" applyBorder="1" applyProtection="1"/>
    <xf numFmtId="49" fontId="4" fillId="0" borderId="17" xfId="8" applyNumberFormat="1" applyFont="1" applyBorder="1"/>
    <xf numFmtId="49" fontId="4" fillId="0" borderId="105" xfId="8" applyNumberFormat="1" applyFont="1" applyBorder="1"/>
    <xf numFmtId="0" fontId="2" fillId="0" borderId="106" xfId="15" applyFont="1" applyBorder="1" applyAlignment="1" applyProtection="1">
      <alignment horizontal="left"/>
    </xf>
    <xf numFmtId="0" fontId="2" fillId="0" borderId="107" xfId="15" applyFont="1" applyBorder="1" applyAlignment="1" applyProtection="1">
      <alignment horizontal="center"/>
    </xf>
    <xf numFmtId="3" fontId="2" fillId="0" borderId="56" xfId="15" applyNumberFormat="1" applyFont="1" applyBorder="1" applyProtection="1"/>
    <xf numFmtId="164" fontId="2" fillId="0" borderId="56" xfId="15" applyNumberFormat="1" applyFont="1" applyBorder="1" applyProtection="1"/>
    <xf numFmtId="164" fontId="2" fillId="0" borderId="108" xfId="15" applyNumberFormat="1" applyFont="1" applyBorder="1" applyProtection="1"/>
    <xf numFmtId="49" fontId="4" fillId="0" borderId="111" xfId="8" applyNumberFormat="1" applyFont="1" applyBorder="1"/>
    <xf numFmtId="164" fontId="3" fillId="0" borderId="112" xfId="15" applyNumberFormat="1" applyFont="1" applyBorder="1" applyProtection="1"/>
    <xf numFmtId="0" fontId="1" fillId="0" borderId="0" xfId="17"/>
    <xf numFmtId="14" fontId="4" fillId="0" borderId="0" xfId="18" applyNumberFormat="1" applyFont="1" applyFill="1" applyAlignment="1">
      <alignment horizontal="center"/>
    </xf>
    <xf numFmtId="166" fontId="4" fillId="0" borderId="0" xfId="18" applyNumberFormat="1" applyFont="1" applyFill="1" applyAlignment="1">
      <alignment horizontal="center"/>
    </xf>
    <xf numFmtId="3" fontId="4" fillId="0" borderId="0" xfId="18" applyNumberFormat="1" applyFont="1" applyFill="1"/>
    <xf numFmtId="166" fontId="4" fillId="0" borderId="0" xfId="18" applyNumberFormat="1" applyFont="1" applyFill="1"/>
    <xf numFmtId="0" fontId="1" fillId="0" borderId="0" xfId="17" applyFont="1" applyFill="1"/>
    <xf numFmtId="166" fontId="1" fillId="0" borderId="0" xfId="17" applyNumberFormat="1" applyFont="1" applyFill="1"/>
    <xf numFmtId="0" fontId="1" fillId="0" borderId="0" xfId="17" applyFont="1" applyFill="1" applyBorder="1"/>
    <xf numFmtId="0" fontId="2" fillId="0" borderId="25" xfId="17" applyFont="1" applyBorder="1" applyAlignment="1" applyProtection="1">
      <alignment horizontal="center" vertical="center"/>
    </xf>
    <xf numFmtId="0" fontId="18" fillId="0" borderId="29" xfId="17" applyFont="1" applyBorder="1" applyAlignment="1">
      <alignment horizontal="center" vertical="center"/>
    </xf>
    <xf numFmtId="3" fontId="2" fillId="0" borderId="29" xfId="18" applyNumberFormat="1" applyFont="1" applyFill="1" applyBorder="1" applyAlignment="1">
      <alignment horizontal="centerContinuous"/>
    </xf>
    <xf numFmtId="3" fontId="2" fillId="0" borderId="29" xfId="18" applyNumberFormat="1" applyFont="1" applyFill="1" applyBorder="1" applyAlignment="1">
      <alignment horizontal="center"/>
    </xf>
    <xf numFmtId="166" fontId="2" fillId="0" borderId="29" xfId="18" applyNumberFormat="1" applyFont="1" applyFill="1" applyBorder="1" applyAlignment="1">
      <alignment horizontal="centerContinuous"/>
    </xf>
    <xf numFmtId="3" fontId="2" fillId="0" borderId="75" xfId="18" applyNumberFormat="1" applyFont="1" applyFill="1" applyBorder="1" applyAlignment="1">
      <alignment horizontal="centerContinuous"/>
    </xf>
    <xf numFmtId="166" fontId="2" fillId="0" borderId="120" xfId="18" applyNumberFormat="1" applyFont="1" applyFill="1" applyBorder="1" applyAlignment="1">
      <alignment horizontal="centerContinuous"/>
    </xf>
    <xf numFmtId="166" fontId="2" fillId="0" borderId="75" xfId="18" applyNumberFormat="1" applyFont="1" applyFill="1" applyBorder="1" applyAlignment="1">
      <alignment horizontal="centerContinuous"/>
    </xf>
    <xf numFmtId="3" fontId="2" fillId="0" borderId="121" xfId="18" applyNumberFormat="1" applyFont="1" applyFill="1" applyBorder="1" applyAlignment="1">
      <alignment horizontal="centerContinuous"/>
    </xf>
    <xf numFmtId="3" fontId="4" fillId="0" borderId="14" xfId="18" applyNumberFormat="1" applyFont="1" applyFill="1" applyBorder="1"/>
    <xf numFmtId="164" fontId="4" fillId="0" borderId="59" xfId="17" applyNumberFormat="1" applyFont="1" applyBorder="1" applyProtection="1"/>
    <xf numFmtId="164" fontId="4" fillId="0" borderId="70" xfId="17" applyNumberFormat="1" applyFont="1" applyBorder="1" applyProtection="1"/>
    <xf numFmtId="164" fontId="4" fillId="0" borderId="14" xfId="17" applyNumberFormat="1" applyFont="1" applyBorder="1" applyProtection="1"/>
    <xf numFmtId="164" fontId="4" fillId="0" borderId="15" xfId="17" applyNumberFormat="1" applyFont="1" applyBorder="1" applyProtection="1"/>
    <xf numFmtId="164" fontId="4" fillId="0" borderId="5" xfId="17" applyNumberFormat="1" applyFont="1" applyBorder="1" applyProtection="1"/>
    <xf numFmtId="0" fontId="4" fillId="0" borderId="26" xfId="8" applyFont="1" applyBorder="1" applyAlignment="1">
      <alignment horizontal="center"/>
    </xf>
    <xf numFmtId="3" fontId="4" fillId="0" borderId="29" xfId="18" applyNumberFormat="1" applyFont="1" applyFill="1" applyBorder="1"/>
    <xf numFmtId="164" fontId="4" fillId="0" borderId="29" xfId="17" applyNumberFormat="1" applyFont="1" applyBorder="1" applyProtection="1"/>
    <xf numFmtId="164" fontId="4" fillId="0" borderId="30" xfId="17" applyNumberFormat="1" applyFont="1" applyBorder="1" applyProtection="1"/>
    <xf numFmtId="49" fontId="4" fillId="0" borderId="29" xfId="8" applyNumberFormat="1" applyFont="1" applyBorder="1"/>
    <xf numFmtId="3" fontId="2" fillId="0" borderId="22" xfId="18" applyNumberFormat="1" applyFont="1" applyFill="1" applyBorder="1"/>
    <xf numFmtId="166" fontId="2" fillId="0" borderId="22" xfId="18" applyNumberFormat="1" applyFont="1" applyFill="1" applyBorder="1"/>
    <xf numFmtId="170" fontId="3" fillId="0" borderId="23" xfId="17" applyNumberFormat="1" applyFont="1" applyBorder="1" applyProtection="1"/>
    <xf numFmtId="0" fontId="4" fillId="0" borderId="0" xfId="18" applyFont="1" applyFill="1" applyBorder="1"/>
    <xf numFmtId="0" fontId="4" fillId="0" borderId="0" xfId="18" applyFont="1" applyFill="1"/>
    <xf numFmtId="3" fontId="4" fillId="0" borderId="0" xfId="18" applyNumberFormat="1" applyFont="1" applyFill="1" applyBorder="1"/>
    <xf numFmtId="166" fontId="4" fillId="0" borderId="0" xfId="18" applyNumberFormat="1" applyFont="1" applyFill="1" applyBorder="1"/>
    <xf numFmtId="166" fontId="1" fillId="0" borderId="0" xfId="17" applyNumberFormat="1"/>
    <xf numFmtId="0" fontId="4" fillId="0" borderId="0" xfId="18" applyFont="1" applyFill="1" applyAlignment="1">
      <alignment horizontal="centerContinuous"/>
    </xf>
    <xf numFmtId="164" fontId="4" fillId="0" borderId="0" xfId="18" applyNumberFormat="1" applyFont="1" applyFill="1"/>
    <xf numFmtId="14" fontId="4" fillId="0" borderId="0" xfId="18" applyNumberFormat="1" applyFont="1" applyFill="1" applyAlignment="1">
      <alignment horizontal="centerContinuous"/>
    </xf>
    <xf numFmtId="166" fontId="1" fillId="0" borderId="0" xfId="20" applyNumberFormat="1" applyFont="1" applyFill="1"/>
    <xf numFmtId="0" fontId="1" fillId="0" borderId="0" xfId="20" applyFont="1" applyFill="1"/>
    <xf numFmtId="0" fontId="1" fillId="0" borderId="0" xfId="20" applyBorder="1" applyAlignment="1">
      <alignment vertical="center"/>
    </xf>
    <xf numFmtId="0" fontId="2" fillId="0" borderId="133" xfId="20" applyFont="1" applyBorder="1" applyAlignment="1" applyProtection="1">
      <alignment horizontal="center" vertical="center"/>
    </xf>
    <xf numFmtId="0" fontId="18" fillId="0" borderId="134" xfId="20" applyFont="1" applyBorder="1" applyAlignment="1">
      <alignment horizontal="center" vertical="center"/>
    </xf>
    <xf numFmtId="3" fontId="2" fillId="0" borderId="29" xfId="18" applyNumberFormat="1" applyFont="1" applyBorder="1" applyAlignment="1">
      <alignment horizontal="centerContinuous"/>
    </xf>
    <xf numFmtId="3" fontId="2" fillId="0" borderId="29" xfId="18" applyNumberFormat="1" applyFont="1" applyBorder="1" applyAlignment="1">
      <alignment horizontal="center"/>
    </xf>
    <xf numFmtId="164" fontId="2" fillId="0" borderId="29" xfId="18" applyNumberFormat="1" applyFont="1" applyBorder="1" applyAlignment="1">
      <alignment horizontal="centerContinuous"/>
    </xf>
    <xf numFmtId="165" fontId="2" fillId="0" borderId="29" xfId="18" applyNumberFormat="1" applyFont="1" applyBorder="1" applyAlignment="1">
      <alignment horizontal="centerContinuous"/>
    </xf>
    <xf numFmtId="165" fontId="2" fillId="0" borderId="30" xfId="18" applyNumberFormat="1" applyFont="1" applyBorder="1" applyAlignment="1">
      <alignment horizontal="center"/>
    </xf>
    <xf numFmtId="3" fontId="2" fillId="0" borderId="134" xfId="18" applyNumberFormat="1" applyFont="1" applyBorder="1" applyAlignment="1">
      <alignment horizontal="centerContinuous"/>
    </xf>
    <xf numFmtId="165" fontId="2" fillId="0" borderId="29" xfId="18" applyNumberFormat="1" applyFont="1" applyBorder="1" applyAlignment="1">
      <alignment horizontal="center"/>
    </xf>
    <xf numFmtId="165" fontId="2" fillId="0" borderId="30" xfId="18" applyNumberFormat="1" applyFont="1" applyBorder="1" applyAlignment="1">
      <alignment horizontal="centerContinuous"/>
    </xf>
    <xf numFmtId="0" fontId="18" fillId="0" borderId="75" xfId="20" applyFont="1" applyBorder="1" applyAlignment="1">
      <alignment horizontal="center" vertical="center"/>
    </xf>
    <xf numFmtId="165" fontId="2" fillId="0" borderId="30" xfId="18" applyNumberFormat="1" applyFont="1" applyBorder="1" applyAlignment="1">
      <alignment horizontal="left"/>
    </xf>
    <xf numFmtId="165" fontId="2" fillId="0" borderId="0" xfId="18" applyNumberFormat="1" applyFont="1" applyBorder="1" applyAlignment="1">
      <alignment horizontal="centerContinuous"/>
    </xf>
    <xf numFmtId="3" fontId="4" fillId="0" borderId="11" xfId="18" applyNumberFormat="1" applyFont="1" applyFill="1" applyBorder="1"/>
    <xf numFmtId="164" fontId="4" fillId="0" borderId="11" xfId="18" applyNumberFormat="1" applyFont="1" applyFill="1" applyBorder="1"/>
    <xf numFmtId="49" fontId="4" fillId="0" borderId="11" xfId="8" applyNumberFormat="1" applyFont="1" applyBorder="1"/>
    <xf numFmtId="166" fontId="4" fillId="0" borderId="11" xfId="18" applyNumberFormat="1" applyFont="1" applyFill="1" applyBorder="1"/>
    <xf numFmtId="166" fontId="4" fillId="0" borderId="12" xfId="18" applyNumberFormat="1" applyFont="1" applyFill="1" applyBorder="1"/>
    <xf numFmtId="3" fontId="1" fillId="0" borderId="0" xfId="20" applyNumberFormat="1" applyFont="1" applyFill="1"/>
    <xf numFmtId="164" fontId="4" fillId="0" borderId="14" xfId="18" applyNumberFormat="1" applyFont="1" applyFill="1" applyBorder="1"/>
    <xf numFmtId="166" fontId="4" fillId="0" borderId="14" xfId="18" applyNumberFormat="1" applyFont="1" applyFill="1" applyBorder="1"/>
    <xf numFmtId="166" fontId="4" fillId="0" borderId="15" xfId="18" applyNumberFormat="1" applyFont="1" applyFill="1" applyBorder="1"/>
    <xf numFmtId="164" fontId="4" fillId="0" borderId="29" xfId="18" applyNumberFormat="1" applyFont="1" applyFill="1" applyBorder="1"/>
    <xf numFmtId="166" fontId="4" fillId="0" borderId="29" xfId="18" applyNumberFormat="1" applyFont="1" applyFill="1" applyBorder="1"/>
    <xf numFmtId="166" fontId="4" fillId="0" borderId="30" xfId="18" applyNumberFormat="1" applyFont="1" applyFill="1" applyBorder="1"/>
    <xf numFmtId="0" fontId="2" fillId="0" borderId="135" xfId="18" applyFont="1" applyFill="1" applyBorder="1"/>
    <xf numFmtId="49" fontId="4" fillId="0" borderId="136" xfId="18" applyNumberFormat="1" applyFont="1" applyFill="1" applyBorder="1" applyAlignment="1">
      <alignment horizontal="centerContinuous"/>
    </xf>
    <xf numFmtId="3" fontId="2" fillId="0" borderId="32" xfId="18" applyNumberFormat="1" applyFont="1" applyFill="1" applyBorder="1"/>
    <xf numFmtId="164" fontId="2" fillId="0" borderId="32" xfId="18" applyNumberFormat="1" applyFont="1" applyFill="1" applyBorder="1"/>
    <xf numFmtId="3" fontId="2" fillId="0" borderId="136" xfId="18" applyNumberFormat="1" applyFont="1" applyFill="1" applyBorder="1"/>
    <xf numFmtId="166" fontId="2" fillId="0" borderId="33" xfId="18" applyNumberFormat="1" applyFont="1" applyFill="1" applyBorder="1"/>
    <xf numFmtId="49" fontId="4" fillId="0" borderId="137" xfId="18" applyNumberFormat="1" applyFont="1" applyFill="1" applyBorder="1" applyAlignment="1">
      <alignment horizontal="centerContinuous"/>
    </xf>
    <xf numFmtId="166" fontId="2" fillId="0" borderId="32" xfId="18" applyNumberFormat="1" applyFont="1" applyFill="1" applyBorder="1"/>
    <xf numFmtId="166" fontId="2" fillId="0" borderId="138" xfId="18" applyNumberFormat="1" applyFont="1" applyFill="1" applyBorder="1"/>
    <xf numFmtId="166" fontId="2" fillId="0" borderId="0" xfId="18" applyNumberFormat="1" applyFont="1" applyFill="1" applyBorder="1"/>
    <xf numFmtId="164" fontId="4" fillId="0" borderId="0" xfId="18" applyNumberFormat="1" applyFont="1" applyFill="1" applyBorder="1"/>
    <xf numFmtId="3" fontId="1" fillId="0" borderId="0" xfId="18" applyNumberFormat="1" applyFont="1" applyFill="1" applyBorder="1"/>
    <xf numFmtId="164" fontId="1" fillId="0" borderId="0" xfId="20" applyNumberFormat="1" applyFont="1" applyFill="1"/>
    <xf numFmtId="0" fontId="29" fillId="0" borderId="0" xfId="21" applyFont="1" applyFill="1"/>
    <xf numFmtId="0" fontId="29" fillId="0" borderId="0" xfId="21" applyFill="1"/>
    <xf numFmtId="0" fontId="13" fillId="0" borderId="0" xfId="22" applyFont="1" applyFill="1"/>
    <xf numFmtId="165" fontId="13" fillId="0" borderId="0" xfId="22" applyNumberFormat="1" applyFont="1" applyFill="1" applyAlignment="1">
      <alignment horizontal="right"/>
    </xf>
    <xf numFmtId="0" fontId="13" fillId="0" borderId="0" xfId="22" applyFont="1" applyFill="1" applyBorder="1" applyAlignment="1">
      <alignment horizontal="center"/>
    </xf>
    <xf numFmtId="0" fontId="18" fillId="0" borderId="0" xfId="22" applyFont="1" applyFill="1" applyBorder="1" applyAlignment="1">
      <alignment horizontal="center"/>
    </xf>
    <xf numFmtId="0" fontId="1" fillId="0" borderId="0" xfId="22" applyFont="1" applyAlignment="1">
      <alignment horizontal="center"/>
    </xf>
    <xf numFmtId="0" fontId="13" fillId="0" borderId="0" xfId="22" applyFont="1" applyFill="1" applyAlignment="1" applyProtection="1">
      <alignment horizontal="left"/>
      <protection locked="0"/>
    </xf>
    <xf numFmtId="0" fontId="1" fillId="0" borderId="0" xfId="22" applyFont="1"/>
    <xf numFmtId="0" fontId="18" fillId="0" borderId="0" xfId="22" applyFont="1" applyFill="1" applyProtection="1">
      <protection locked="0"/>
    </xf>
    <xf numFmtId="0" fontId="18" fillId="0" borderId="0" xfId="22" applyFont="1" applyFill="1" applyAlignment="1" applyProtection="1">
      <alignment horizontal="left"/>
      <protection locked="0"/>
    </xf>
    <xf numFmtId="165" fontId="13" fillId="0" borderId="0" xfId="22" applyNumberFormat="1" applyFont="1" applyFill="1"/>
    <xf numFmtId="0" fontId="18" fillId="0" borderId="139" xfId="22" applyFont="1" applyFill="1" applyBorder="1" applyAlignment="1">
      <alignment horizontal="center" vertical="center" wrapText="1"/>
    </xf>
    <xf numFmtId="0" fontId="18" fillId="0" borderId="7" xfId="22" applyFont="1" applyBorder="1" applyAlignment="1">
      <alignment horizontal="center" vertical="center"/>
    </xf>
    <xf numFmtId="0" fontId="16" fillId="0" borderId="8" xfId="23" quotePrefix="1" applyFont="1" applyFill="1" applyBorder="1" applyAlignment="1">
      <alignment horizontal="center" vertical="center" wrapText="1"/>
    </xf>
    <xf numFmtId="0" fontId="16" fillId="0" borderId="8" xfId="23" applyFont="1" applyFill="1" applyBorder="1" applyAlignment="1">
      <alignment horizontal="center" vertical="center" wrapText="1"/>
    </xf>
    <xf numFmtId="165" fontId="16" fillId="0" borderId="3" xfId="23" quotePrefix="1" applyNumberFormat="1" applyFont="1" applyFill="1" applyBorder="1" applyAlignment="1">
      <alignment horizontal="center" vertical="center" wrapText="1"/>
    </xf>
    <xf numFmtId="0" fontId="2" fillId="0" borderId="139" xfId="22" applyFont="1" applyBorder="1" applyAlignment="1">
      <alignment horizontal="center"/>
    </xf>
    <xf numFmtId="0" fontId="3" fillId="0" borderId="7" xfId="22" applyFont="1" applyBorder="1"/>
    <xf numFmtId="3" fontId="2" fillId="0" borderId="8" xfId="22" applyNumberFormat="1" applyFont="1" applyBorder="1"/>
    <xf numFmtId="164" fontId="2" fillId="0" borderId="9" xfId="22" applyNumberFormat="1" applyFont="1" applyBorder="1"/>
    <xf numFmtId="0" fontId="18" fillId="0" borderId="114" xfId="22" applyFont="1" applyFill="1" applyBorder="1" applyAlignment="1">
      <alignment horizontal="center" vertical="center" wrapText="1"/>
    </xf>
    <xf numFmtId="0" fontId="16" fillId="0" borderId="1" xfId="24" applyNumberFormat="1" applyFont="1" applyFill="1" applyBorder="1" applyAlignment="1" applyProtection="1">
      <alignment horizontal="center" vertical="center"/>
      <protection locked="0"/>
    </xf>
    <xf numFmtId="3" fontId="16" fillId="0" borderId="2" xfId="23" quotePrefix="1" applyNumberFormat="1" applyFont="1" applyFill="1" applyBorder="1" applyAlignment="1">
      <alignment horizontal="center" vertical="center" wrapText="1"/>
    </xf>
    <xf numFmtId="164" fontId="13" fillId="0" borderId="6" xfId="22" applyNumberFormat="1" applyFont="1" applyFill="1" applyBorder="1" applyAlignment="1">
      <alignment vertical="center"/>
    </xf>
    <xf numFmtId="0" fontId="13" fillId="0" borderId="0" xfId="22" applyFont="1" applyFill="1" applyBorder="1"/>
    <xf numFmtId="49" fontId="18" fillId="0" borderId="119" xfId="25" applyNumberFormat="1" applyFont="1" applyFill="1" applyBorder="1" applyAlignment="1" applyProtection="1">
      <alignment horizontal="center" vertical="top"/>
      <protection locked="0"/>
    </xf>
    <xf numFmtId="0" fontId="18" fillId="0" borderId="10" xfId="25" applyFont="1" applyFill="1" applyBorder="1" applyAlignment="1">
      <alignment vertical="top" wrapText="1"/>
    </xf>
    <xf numFmtId="3" fontId="16" fillId="0" borderId="11" xfId="26" applyNumberFormat="1" applyFont="1" applyFill="1" applyBorder="1" applyAlignment="1">
      <alignment horizontal="right" vertical="center"/>
    </xf>
    <xf numFmtId="164" fontId="32" fillId="0" borderId="12" xfId="26" applyNumberFormat="1" applyFont="1" applyFill="1" applyBorder="1" applyAlignment="1">
      <alignment horizontal="right" vertical="center"/>
    </xf>
    <xf numFmtId="49" fontId="18" fillId="0" borderId="90" xfId="27" quotePrefix="1" applyNumberFormat="1" applyFont="1" applyFill="1" applyBorder="1" applyAlignment="1" applyProtection="1">
      <alignment horizontal="center" vertical="top"/>
      <protection locked="0"/>
    </xf>
    <xf numFmtId="0" fontId="13" fillId="0" borderId="13" xfId="27" applyFont="1" applyFill="1" applyBorder="1" applyAlignment="1">
      <alignment vertical="top" wrapText="1"/>
    </xf>
    <xf numFmtId="3" fontId="16" fillId="0" borderId="14" xfId="26" applyNumberFormat="1" applyFont="1" applyFill="1" applyBorder="1" applyAlignment="1">
      <alignment horizontal="right" vertical="center"/>
    </xf>
    <xf numFmtId="3" fontId="14" fillId="0" borderId="14" xfId="26" applyNumberFormat="1" applyFont="1" applyFill="1" applyBorder="1" applyAlignment="1">
      <alignment horizontal="right" vertical="center"/>
    </xf>
    <xf numFmtId="164" fontId="13" fillId="0" borderId="15" xfId="22" applyNumberFormat="1" applyFont="1" applyFill="1" applyBorder="1" applyAlignment="1">
      <alignment vertical="center"/>
    </xf>
    <xf numFmtId="49" fontId="13" fillId="0" borderId="90" xfId="25" applyNumberFormat="1" applyFont="1" applyFill="1" applyBorder="1" applyAlignment="1" applyProtection="1">
      <alignment horizontal="center" vertical="top"/>
      <protection locked="0"/>
    </xf>
    <xf numFmtId="0" fontId="13" fillId="0" borderId="13" xfId="25" applyFont="1" applyFill="1" applyBorder="1" applyAlignment="1">
      <alignment vertical="top" wrapText="1"/>
    </xf>
    <xf numFmtId="49" fontId="18" fillId="0" borderId="90" xfId="25" applyNumberFormat="1" applyFont="1" applyFill="1" applyBorder="1" applyAlignment="1" applyProtection="1">
      <alignment horizontal="center" vertical="top"/>
      <protection locked="0"/>
    </xf>
    <xf numFmtId="0" fontId="18" fillId="0" borderId="13" xfId="25" applyFont="1" applyFill="1" applyBorder="1" applyAlignment="1">
      <alignment vertical="top" wrapText="1"/>
    </xf>
    <xf numFmtId="164" fontId="32" fillId="0" borderId="15" xfId="26" applyNumberFormat="1" applyFont="1" applyFill="1" applyBorder="1" applyAlignment="1">
      <alignment horizontal="right" vertical="center"/>
    </xf>
    <xf numFmtId="49" fontId="13" fillId="0" borderId="140" xfId="25" applyNumberFormat="1" applyFont="1" applyFill="1" applyBorder="1" applyAlignment="1" applyProtection="1">
      <alignment horizontal="center" vertical="top"/>
      <protection locked="0"/>
    </xf>
    <xf numFmtId="0" fontId="13" fillId="0" borderId="17" xfId="25" applyFont="1" applyFill="1" applyBorder="1" applyAlignment="1">
      <alignment vertical="top" wrapText="1"/>
    </xf>
    <xf numFmtId="0" fontId="2" fillId="0" borderId="7" xfId="22" applyFont="1" applyBorder="1"/>
    <xf numFmtId="3" fontId="2" fillId="0" borderId="8" xfId="22" applyNumberFormat="1" applyFont="1" applyFill="1" applyBorder="1"/>
    <xf numFmtId="0" fontId="2" fillId="0" borderId="114" xfId="22" applyFont="1" applyBorder="1" applyAlignment="1">
      <alignment horizontal="center"/>
    </xf>
    <xf numFmtId="0" fontId="2" fillId="0" borderId="1" xfId="22" applyFont="1" applyBorder="1"/>
    <xf numFmtId="3" fontId="2" fillId="0" borderId="2" xfId="22" applyNumberFormat="1" applyFont="1" applyFill="1" applyBorder="1"/>
    <xf numFmtId="164" fontId="1" fillId="0" borderId="19" xfId="22" applyNumberFormat="1" applyFont="1" applyBorder="1"/>
    <xf numFmtId="0" fontId="18" fillId="0" borderId="10" xfId="27" applyFont="1" applyFill="1" applyBorder="1" applyAlignment="1" applyProtection="1">
      <alignment vertical="top" wrapText="1"/>
      <protection locked="0"/>
    </xf>
    <xf numFmtId="3" fontId="18" fillId="0" borderId="11" xfId="22" applyNumberFormat="1" applyFont="1" applyFill="1" applyBorder="1" applyAlignment="1">
      <alignment vertical="center"/>
    </xf>
    <xf numFmtId="164" fontId="18" fillId="0" borderId="12" xfId="22" applyNumberFormat="1" applyFont="1" applyFill="1" applyBorder="1" applyAlignment="1">
      <alignment vertical="center"/>
    </xf>
    <xf numFmtId="0" fontId="13" fillId="0" borderId="90" xfId="25" applyFont="1" applyFill="1" applyBorder="1" applyAlignment="1" applyProtection="1">
      <alignment vertical="top" wrapText="1"/>
      <protection locked="0"/>
    </xf>
    <xf numFmtId="3" fontId="13" fillId="0" borderId="14" xfId="22" applyNumberFormat="1" applyFont="1" applyFill="1" applyBorder="1"/>
    <xf numFmtId="0" fontId="13" fillId="0" borderId="140" xfId="25" applyFont="1" applyFill="1" applyBorder="1" applyAlignment="1" applyProtection="1">
      <alignment vertical="top" wrapText="1"/>
      <protection locked="0"/>
    </xf>
    <xf numFmtId="0" fontId="13" fillId="0" borderId="13" xfId="25" applyFont="1" applyFill="1" applyBorder="1" applyAlignment="1" applyProtection="1">
      <alignment vertical="top" wrapText="1"/>
      <protection locked="0"/>
    </xf>
    <xf numFmtId="0" fontId="18" fillId="0" borderId="141" xfId="22" applyFont="1" applyFill="1" applyBorder="1" applyAlignment="1">
      <alignment horizontal="center" vertical="center"/>
    </xf>
    <xf numFmtId="0" fontId="2" fillId="0" borderId="141" xfId="22" applyFont="1" applyBorder="1"/>
    <xf numFmtId="3" fontId="16" fillId="0" borderId="142" xfId="28" applyNumberFormat="1" applyFont="1" applyFill="1" applyBorder="1" applyAlignment="1">
      <alignment vertical="center"/>
    </xf>
    <xf numFmtId="164" fontId="16" fillId="0" borderId="143" xfId="28" applyNumberFormat="1" applyFont="1" applyFill="1" applyBorder="1" applyAlignment="1">
      <alignment vertical="center"/>
    </xf>
    <xf numFmtId="49" fontId="13" fillId="0" borderId="0" xfId="22" applyNumberFormat="1" applyFont="1" applyFill="1"/>
    <xf numFmtId="0" fontId="33" fillId="0" borderId="0" xfId="8" applyFont="1" applyFill="1"/>
    <xf numFmtId="0" fontId="1" fillId="0" borderId="0" xfId="8" applyFill="1"/>
    <xf numFmtId="165" fontId="1" fillId="0" borderId="0" xfId="8" applyNumberFormat="1" applyFill="1"/>
    <xf numFmtId="0" fontId="1" fillId="0" borderId="0" xfId="8" applyFill="1" applyBorder="1" applyAlignment="1">
      <alignment horizontal="left"/>
    </xf>
    <xf numFmtId="0" fontId="13" fillId="0" borderId="0" xfId="8" applyFont="1" applyFill="1" applyAlignment="1">
      <alignment horizontal="right"/>
    </xf>
    <xf numFmtId="0" fontId="33" fillId="0" borderId="0" xfId="8" applyFont="1" applyFill="1" applyAlignment="1">
      <alignment horizontal="right"/>
    </xf>
    <xf numFmtId="14" fontId="33" fillId="0" borderId="0" xfId="8" applyNumberFormat="1" applyFont="1" applyFill="1" applyAlignment="1">
      <alignment horizontal="left"/>
    </xf>
    <xf numFmtId="0" fontId="1" fillId="0" borderId="0" xfId="8" applyAlignment="1">
      <alignment horizontal="center"/>
    </xf>
    <xf numFmtId="0" fontId="13" fillId="0" borderId="0" xfId="8" applyFont="1"/>
    <xf numFmtId="0" fontId="1" fillId="0" borderId="0" xfId="8" applyBorder="1"/>
    <xf numFmtId="0" fontId="18" fillId="0" borderId="29" xfId="30" quotePrefix="1" applyFont="1" applyFill="1" applyBorder="1" applyAlignment="1">
      <alignment horizontal="center" vertical="center" wrapText="1"/>
    </xf>
    <xf numFmtId="0" fontId="18" fillId="0" borderId="29" xfId="30" applyFont="1" applyFill="1" applyBorder="1" applyAlignment="1">
      <alignment horizontal="center" vertical="center" wrapText="1"/>
    </xf>
    <xf numFmtId="0" fontId="18" fillId="0" borderId="30" xfId="30" quotePrefix="1" applyFont="1" applyFill="1" applyBorder="1" applyAlignment="1">
      <alignment horizontal="center" vertical="center" wrapText="1"/>
    </xf>
    <xf numFmtId="0" fontId="23" fillId="0" borderId="0" xfId="8" applyFont="1" applyFill="1" applyBorder="1"/>
    <xf numFmtId="3" fontId="18" fillId="0" borderId="13" xfId="29" quotePrefix="1" applyNumberFormat="1" applyFont="1" applyFill="1" applyBorder="1" applyProtection="1">
      <alignment horizontal="left" vertical="center" indent="1"/>
      <protection locked="0"/>
    </xf>
    <xf numFmtId="3" fontId="18" fillId="0" borderId="14" xfId="30" quotePrefix="1" applyNumberFormat="1" applyFont="1" applyFill="1" applyBorder="1" applyAlignment="1">
      <alignment horizontal="right" vertical="center"/>
    </xf>
    <xf numFmtId="164" fontId="18" fillId="0" borderId="59" xfId="8" applyNumberFormat="1" applyFont="1" applyBorder="1"/>
    <xf numFmtId="3" fontId="18" fillId="0" borderId="144" xfId="30" quotePrefix="1" applyNumberFormat="1" applyFont="1" applyFill="1" applyBorder="1" applyAlignment="1">
      <alignment horizontal="right" vertical="center"/>
    </xf>
    <xf numFmtId="164" fontId="18" fillId="0" borderId="70" xfId="8" applyNumberFormat="1" applyFont="1" applyBorder="1"/>
    <xf numFmtId="0" fontId="18" fillId="0" borderId="0" xfId="8" applyFont="1" applyFill="1" applyBorder="1"/>
    <xf numFmtId="3" fontId="13" fillId="0" borderId="13" xfId="29" quotePrefix="1" applyNumberFormat="1" applyFont="1" applyFill="1" applyBorder="1" applyProtection="1">
      <alignment horizontal="left" vertical="center" indent="1"/>
      <protection locked="0"/>
    </xf>
    <xf numFmtId="3" fontId="13" fillId="0" borderId="14" xfId="30" quotePrefix="1" applyNumberFormat="1" applyFont="1" applyFill="1" applyBorder="1" applyAlignment="1">
      <alignment horizontal="right" vertical="center"/>
    </xf>
    <xf numFmtId="164" fontId="13" fillId="0" borderId="14" xfId="8" applyNumberFormat="1" applyFont="1" applyBorder="1"/>
    <xf numFmtId="3" fontId="13" fillId="0" borderId="144" xfId="30" quotePrefix="1" applyNumberFormat="1" applyFont="1" applyFill="1" applyBorder="1" applyAlignment="1">
      <alignment horizontal="right" vertical="center"/>
    </xf>
    <xf numFmtId="164" fontId="13" fillId="0" borderId="15" xfId="8" applyNumberFormat="1" applyFont="1" applyBorder="1"/>
    <xf numFmtId="164" fontId="1" fillId="0" borderId="14" xfId="31" applyNumberFormat="1" applyFont="1" applyFill="1" applyBorder="1" applyAlignment="1">
      <alignment vertical="center"/>
    </xf>
    <xf numFmtId="164" fontId="1" fillId="0" borderId="15" xfId="31" applyNumberFormat="1" applyFont="1" applyFill="1" applyBorder="1" applyAlignment="1">
      <alignment vertical="center"/>
    </xf>
    <xf numFmtId="164" fontId="18" fillId="0" borderId="14" xfId="8" applyNumberFormat="1" applyFont="1" applyBorder="1"/>
    <xf numFmtId="164" fontId="18" fillId="0" borderId="15" xfId="8" applyNumberFormat="1" applyFont="1" applyBorder="1"/>
    <xf numFmtId="0" fontId="18" fillId="0" borderId="0" xfId="8" applyFont="1"/>
    <xf numFmtId="0" fontId="34" fillId="0" borderId="0" xfId="0" applyFont="1"/>
    <xf numFmtId="0" fontId="29" fillId="0" borderId="0" xfId="0" applyFont="1"/>
    <xf numFmtId="3" fontId="18" fillId="0" borderId="20" xfId="29" applyNumberFormat="1" applyFont="1" applyFill="1" applyBorder="1" applyProtection="1">
      <alignment horizontal="left" vertical="center" indent="1"/>
      <protection locked="0"/>
    </xf>
    <xf numFmtId="3" fontId="18" fillId="0" borderId="22" xfId="8" applyNumberFormat="1" applyFont="1" applyBorder="1"/>
    <xf numFmtId="164" fontId="18" fillId="0" borderId="22" xfId="8" applyNumberFormat="1" applyFont="1" applyBorder="1"/>
    <xf numFmtId="3" fontId="18" fillId="0" borderId="123" xfId="8" applyNumberFormat="1" applyFont="1" applyBorder="1"/>
    <xf numFmtId="164" fontId="18" fillId="0" borderId="23" xfId="8" applyNumberFormat="1" applyFont="1" applyBorder="1"/>
    <xf numFmtId="3" fontId="13" fillId="0" borderId="0" xfId="29" quotePrefix="1" applyNumberFormat="1" applyFont="1" applyFill="1" applyBorder="1" applyProtection="1">
      <alignment horizontal="left" vertical="center" indent="1"/>
      <protection locked="0"/>
    </xf>
    <xf numFmtId="164" fontId="13" fillId="0" borderId="0" xfId="8" applyNumberFormat="1" applyFont="1" applyFill="1" applyBorder="1" applyAlignment="1">
      <alignment horizontal="right" vertical="center"/>
    </xf>
    <xf numFmtId="0" fontId="31" fillId="0" borderId="0" xfId="8" applyFont="1" applyFill="1" applyProtection="1">
      <protection locked="0"/>
    </xf>
    <xf numFmtId="49" fontId="31" fillId="0" borderId="0" xfId="8" quotePrefix="1" applyNumberFormat="1" applyFont="1" applyFill="1" applyProtection="1">
      <protection locked="0"/>
    </xf>
    <xf numFmtId="0" fontId="31" fillId="0" borderId="0" xfId="8" applyFont="1" applyFill="1"/>
    <xf numFmtId="0" fontId="36" fillId="0" borderId="152" xfId="30" quotePrefix="1" applyFont="1" applyFill="1" applyBorder="1" applyAlignment="1" applyProtection="1">
      <alignment horizontal="center" vertical="center" wrapText="1"/>
      <protection locked="0"/>
    </xf>
    <xf numFmtId="0" fontId="36" fillId="0" borderId="153" xfId="30" quotePrefix="1" applyFont="1" applyFill="1" applyBorder="1" applyAlignment="1" applyProtection="1">
      <alignment horizontal="center" vertical="center" wrapText="1"/>
      <protection locked="0"/>
    </xf>
    <xf numFmtId="0" fontId="36" fillId="0" borderId="154" xfId="30" quotePrefix="1" applyFont="1" applyFill="1" applyBorder="1" applyAlignment="1" applyProtection="1">
      <alignment horizontal="center" vertical="center" wrapText="1"/>
      <protection locked="0"/>
    </xf>
    <xf numFmtId="0" fontId="18" fillId="0" borderId="1" xfId="34" quotePrefix="1" applyFont="1" applyFill="1" applyBorder="1" applyAlignment="1" applyProtection="1">
      <alignment vertical="center"/>
      <protection locked="0"/>
    </xf>
    <xf numFmtId="0" fontId="18" fillId="0" borderId="59" xfId="34" quotePrefix="1" applyFont="1" applyFill="1" applyBorder="1" applyProtection="1">
      <alignment horizontal="left" vertical="center" indent="1"/>
      <protection locked="0"/>
    </xf>
    <xf numFmtId="3" fontId="16" fillId="0" borderId="146" xfId="35" applyNumberFormat="1" applyFont="1" applyFill="1" applyBorder="1" applyProtection="1">
      <alignment horizontal="right" vertical="center"/>
      <protection locked="0"/>
    </xf>
    <xf numFmtId="3" fontId="16" fillId="0" borderId="155" xfId="35" applyNumberFormat="1" applyFont="1" applyFill="1" applyBorder="1" applyProtection="1">
      <alignment horizontal="right" vertical="center"/>
      <protection locked="0"/>
    </xf>
    <xf numFmtId="166" fontId="16" fillId="0" borderId="156" xfId="35" applyNumberFormat="1" applyFont="1" applyFill="1" applyBorder="1" applyProtection="1">
      <alignment horizontal="right" vertical="center"/>
      <protection locked="0"/>
    </xf>
    <xf numFmtId="166" fontId="16" fillId="0" borderId="157" xfId="35" applyNumberFormat="1" applyFont="1" applyFill="1" applyBorder="1" applyProtection="1">
      <alignment horizontal="right" vertical="center"/>
      <protection locked="0"/>
    </xf>
    <xf numFmtId="0" fontId="31" fillId="0" borderId="13" xfId="34" applyFont="1" applyFill="1" applyBorder="1" applyAlignment="1" applyProtection="1">
      <alignment vertical="center"/>
      <protection locked="0"/>
    </xf>
    <xf numFmtId="0" fontId="31" fillId="0" borderId="14" xfId="34" quotePrefix="1" applyFont="1" applyFill="1" applyBorder="1" applyProtection="1">
      <alignment horizontal="left" vertical="center" indent="1"/>
      <protection locked="0"/>
    </xf>
    <xf numFmtId="3" fontId="38" fillId="0" borderId="144" xfId="35" applyNumberFormat="1" applyFont="1" applyFill="1" applyBorder="1" applyProtection="1">
      <alignment horizontal="right" vertical="center"/>
      <protection locked="0"/>
    </xf>
    <xf numFmtId="3" fontId="38" fillId="0" borderId="14" xfId="35" applyNumberFormat="1" applyFont="1" applyFill="1" applyBorder="1" applyProtection="1">
      <alignment horizontal="right" vertical="center"/>
      <protection locked="0"/>
    </xf>
    <xf numFmtId="166" fontId="38" fillId="0" borderId="14" xfId="35" applyNumberFormat="1" applyFont="1" applyFill="1" applyBorder="1" applyProtection="1">
      <alignment horizontal="right" vertical="center"/>
      <protection locked="0"/>
    </xf>
    <xf numFmtId="166" fontId="38" fillId="0" borderId="158" xfId="35" applyNumberFormat="1" applyFont="1" applyFill="1" applyBorder="1" applyProtection="1">
      <alignment horizontal="right" vertical="center"/>
      <protection locked="0"/>
    </xf>
    <xf numFmtId="0" fontId="18" fillId="0" borderId="13" xfId="34" quotePrefix="1" applyFont="1" applyFill="1" applyBorder="1" applyAlignment="1" applyProtection="1">
      <alignment vertical="center"/>
      <protection locked="0"/>
    </xf>
    <xf numFmtId="166" fontId="14" fillId="0" borderId="14" xfId="35" applyNumberFormat="1" applyFont="1" applyFill="1" applyBorder="1" applyProtection="1">
      <alignment horizontal="right" vertical="center"/>
      <protection locked="0"/>
    </xf>
    <xf numFmtId="0" fontId="18" fillId="0" borderId="14" xfId="34" quotePrefix="1" applyFont="1" applyFill="1" applyBorder="1" applyProtection="1">
      <alignment horizontal="left" vertical="center" indent="1"/>
      <protection locked="0"/>
    </xf>
    <xf numFmtId="3" fontId="16" fillId="0" borderId="144" xfId="35" applyNumberFormat="1" applyFont="1" applyFill="1" applyBorder="1" applyProtection="1">
      <alignment horizontal="right" vertical="center"/>
      <protection locked="0"/>
    </xf>
    <xf numFmtId="3" fontId="16" fillId="0" borderId="14" xfId="35" applyNumberFormat="1" applyFont="1" applyFill="1" applyBorder="1" applyProtection="1">
      <alignment horizontal="right" vertical="center"/>
      <protection locked="0"/>
    </xf>
    <xf numFmtId="166" fontId="16" fillId="0" borderId="14" xfId="35" applyNumberFormat="1" applyFont="1" applyFill="1" applyBorder="1" applyProtection="1">
      <alignment horizontal="right" vertical="center"/>
      <protection locked="0"/>
    </xf>
    <xf numFmtId="166" fontId="16" fillId="0" borderId="158" xfId="35" applyNumberFormat="1" applyFont="1" applyFill="1" applyBorder="1" applyProtection="1">
      <alignment horizontal="right" vertical="center"/>
      <protection locked="0"/>
    </xf>
    <xf numFmtId="3" fontId="14" fillId="0" borderId="14" xfId="35" applyNumberFormat="1" applyFont="1" applyFill="1" applyBorder="1" applyProtection="1">
      <alignment horizontal="right" vertical="center"/>
      <protection locked="0"/>
    </xf>
    <xf numFmtId="0" fontId="18" fillId="0" borderId="13" xfId="34" quotePrefix="1" applyFont="1" applyFill="1" applyBorder="1" applyProtection="1">
      <alignment horizontal="left" vertical="center" indent="1"/>
      <protection locked="0"/>
    </xf>
    <xf numFmtId="0" fontId="18" fillId="0" borderId="13" xfId="34" quotePrefix="1" applyFont="1" applyFill="1" applyBorder="1" applyAlignment="1" applyProtection="1">
      <alignment horizontal="left" vertical="center" wrapText="1"/>
      <protection locked="0"/>
    </xf>
    <xf numFmtId="166" fontId="14" fillId="0" borderId="11" xfId="35" applyNumberFormat="1" applyFont="1" applyFill="1" applyBorder="1" applyProtection="1">
      <alignment horizontal="right" vertical="center"/>
      <protection locked="0"/>
    </xf>
    <xf numFmtId="166" fontId="14" fillId="0" borderId="18" xfId="35" applyNumberFormat="1" applyFont="1" applyFill="1" applyBorder="1" applyProtection="1">
      <alignment horizontal="right" vertical="center"/>
      <protection locked="0"/>
    </xf>
    <xf numFmtId="166" fontId="14" fillId="0" borderId="159" xfId="35" applyNumberFormat="1" applyFont="1" applyFill="1" applyBorder="1" applyProtection="1">
      <alignment horizontal="right" vertical="center"/>
      <protection locked="0"/>
    </xf>
    <xf numFmtId="0" fontId="18" fillId="0" borderId="13" xfId="34" quotePrefix="1" applyFont="1" applyFill="1" applyBorder="1" applyAlignment="1" applyProtection="1">
      <alignment vertical="center" wrapText="1"/>
      <protection locked="0"/>
    </xf>
    <xf numFmtId="166" fontId="16" fillId="0" borderId="159" xfId="35" applyNumberFormat="1" applyFont="1" applyFill="1" applyBorder="1" applyProtection="1">
      <alignment horizontal="right" vertical="center"/>
      <protection locked="0"/>
    </xf>
    <xf numFmtId="3" fontId="14" fillId="0" borderId="145" xfId="35" applyNumberFormat="1" applyFont="1" applyFill="1" applyBorder="1" applyProtection="1">
      <alignment horizontal="right" vertical="center"/>
      <protection locked="0"/>
    </xf>
    <xf numFmtId="166" fontId="38" fillId="0" borderId="159" xfId="35" applyNumberFormat="1" applyFont="1" applyFill="1" applyBorder="1" applyProtection="1">
      <alignment horizontal="right" vertical="center"/>
      <protection locked="0"/>
    </xf>
    <xf numFmtId="3" fontId="14" fillId="0" borderId="144" xfId="35" applyNumberFormat="1" applyFont="1" applyFill="1" applyBorder="1" applyProtection="1">
      <alignment horizontal="right" vertical="center"/>
      <protection locked="0"/>
    </xf>
    <xf numFmtId="0" fontId="13" fillId="0" borderId="14" xfId="34" quotePrefix="1" applyFont="1" applyFill="1" applyBorder="1" applyProtection="1">
      <alignment horizontal="left" vertical="center" indent="1"/>
      <protection locked="0"/>
    </xf>
    <xf numFmtId="0" fontId="18" fillId="0" borderId="29" xfId="34" quotePrefix="1" applyFont="1" applyFill="1" applyBorder="1" applyProtection="1">
      <alignment horizontal="left" vertical="center" indent="1"/>
      <protection locked="0"/>
    </xf>
    <xf numFmtId="3" fontId="36" fillId="0" borderId="20" xfId="8" applyNumberFormat="1" applyFont="1" applyFill="1" applyBorder="1" applyAlignment="1" applyProtection="1">
      <protection locked="0"/>
    </xf>
    <xf numFmtId="3" fontId="36" fillId="0" borderId="22" xfId="8" applyNumberFormat="1" applyFont="1" applyFill="1" applyBorder="1" applyProtection="1">
      <protection locked="0"/>
    </xf>
    <xf numFmtId="164" fontId="36" fillId="0" borderId="22" xfId="8" applyNumberFormat="1" applyFont="1" applyFill="1" applyBorder="1" applyProtection="1">
      <protection locked="0"/>
    </xf>
    <xf numFmtId="164" fontId="36" fillId="0" borderId="23" xfId="8" applyNumberFormat="1" applyFont="1" applyFill="1" applyBorder="1" applyProtection="1">
      <protection locked="0"/>
    </xf>
    <xf numFmtId="0" fontId="13" fillId="0" borderId="0" xfId="36" applyFont="1" applyFill="1"/>
    <xf numFmtId="0" fontId="13" fillId="0" borderId="0" xfId="36" applyFont="1"/>
    <xf numFmtId="3" fontId="13" fillId="0" borderId="0" xfId="36" applyNumberFormat="1" applyFont="1"/>
    <xf numFmtId="165" fontId="13" fillId="0" borderId="0" xfId="36" applyNumberFormat="1" applyFont="1" applyFill="1" applyAlignment="1">
      <alignment horizontal="right"/>
    </xf>
    <xf numFmtId="0" fontId="18" fillId="0" borderId="0" xfId="36" applyFont="1" applyAlignment="1">
      <alignment horizontal="center" vertical="center"/>
    </xf>
    <xf numFmtId="165" fontId="13" fillId="0" borderId="0" xfId="36" applyNumberFormat="1" applyFont="1"/>
    <xf numFmtId="0" fontId="13" fillId="0" borderId="0" xfId="36" applyFont="1" applyBorder="1"/>
    <xf numFmtId="0" fontId="18" fillId="0" borderId="29" xfId="38" quotePrefix="1" applyFont="1" applyFill="1" applyBorder="1" applyAlignment="1">
      <alignment horizontal="center" vertical="center" wrapText="1"/>
    </xf>
    <xf numFmtId="0" fontId="18" fillId="0" borderId="29" xfId="38" applyFont="1" applyFill="1" applyBorder="1" applyAlignment="1">
      <alignment horizontal="center" vertical="center" wrapText="1"/>
    </xf>
    <xf numFmtId="165" fontId="18" fillId="0" borderId="29" xfId="38" quotePrefix="1" applyNumberFormat="1" applyFont="1" applyFill="1" applyBorder="1" applyAlignment="1">
      <alignment horizontal="center" vertical="center" wrapText="1"/>
    </xf>
    <xf numFmtId="165" fontId="18" fillId="0" borderId="30" xfId="38" quotePrefix="1" applyNumberFormat="1" applyFont="1" applyFill="1" applyBorder="1" applyAlignment="1">
      <alignment horizontal="center" vertical="center" wrapText="1"/>
    </xf>
    <xf numFmtId="0" fontId="13" fillId="0" borderId="0" xfId="36" applyFont="1" applyFill="1" applyBorder="1"/>
    <xf numFmtId="0" fontId="18" fillId="0" borderId="10" xfId="36" applyFont="1" applyFill="1" applyBorder="1" applyAlignment="1">
      <alignment horizontal="center" vertical="center" wrapText="1"/>
    </xf>
    <xf numFmtId="0" fontId="18" fillId="0" borderId="11" xfId="37" applyNumberFormat="1" applyFont="1" applyFill="1" applyBorder="1" applyAlignment="1" applyProtection="1">
      <alignment horizontal="left" vertical="center" wrapText="1"/>
      <protection locked="0"/>
    </xf>
    <xf numFmtId="0" fontId="18" fillId="0" borderId="18" xfId="38" quotePrefix="1" applyFont="1" applyFill="1" applyBorder="1" applyAlignment="1">
      <alignment horizontal="right" vertical="center" wrapText="1"/>
    </xf>
    <xf numFmtId="164" fontId="18" fillId="0" borderId="14" xfId="36" applyNumberFormat="1" applyFont="1" applyFill="1" applyBorder="1" applyAlignment="1">
      <alignment vertical="center"/>
    </xf>
    <xf numFmtId="164" fontId="18" fillId="0" borderId="11" xfId="36" applyNumberFormat="1" applyFont="1" applyFill="1" applyBorder="1" applyAlignment="1">
      <alignment vertical="center"/>
    </xf>
    <xf numFmtId="3" fontId="18" fillId="0" borderId="14" xfId="38" quotePrefix="1" applyNumberFormat="1" applyFont="1" applyFill="1" applyBorder="1" applyAlignment="1">
      <alignment horizontal="right" vertical="center" wrapText="1"/>
    </xf>
    <xf numFmtId="164" fontId="18" fillId="0" borderId="12" xfId="36" applyNumberFormat="1" applyFont="1" applyFill="1" applyBorder="1" applyAlignment="1">
      <alignment vertical="center"/>
    </xf>
    <xf numFmtId="3" fontId="18" fillId="0" borderId="0" xfId="36" applyNumberFormat="1" applyFont="1" applyFill="1" applyBorder="1" applyAlignment="1">
      <alignment wrapText="1"/>
    </xf>
    <xf numFmtId="0" fontId="13" fillId="0" borderId="13" xfId="36" applyFont="1" applyFill="1" applyBorder="1" applyAlignment="1">
      <alignment horizontal="center" vertical="center" wrapText="1"/>
    </xf>
    <xf numFmtId="0" fontId="13" fillId="0" borderId="14" xfId="37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8" xfId="38" quotePrefix="1" applyFont="1" applyFill="1" applyBorder="1" applyAlignment="1">
      <alignment horizontal="right" vertical="center" wrapText="1"/>
    </xf>
    <xf numFmtId="164" fontId="13" fillId="0" borderId="14" xfId="36" applyNumberFormat="1" applyFont="1" applyFill="1" applyBorder="1" applyAlignment="1">
      <alignment vertical="center"/>
    </xf>
    <xf numFmtId="3" fontId="13" fillId="0" borderId="14" xfId="38" quotePrefix="1" applyNumberFormat="1" applyFont="1" applyFill="1" applyBorder="1" applyAlignment="1">
      <alignment horizontal="right" vertical="center" wrapText="1"/>
    </xf>
    <xf numFmtId="164" fontId="13" fillId="0" borderId="15" xfId="36" applyNumberFormat="1" applyFont="1" applyFill="1" applyBorder="1" applyAlignment="1">
      <alignment vertical="center"/>
    </xf>
    <xf numFmtId="0" fontId="18" fillId="0" borderId="0" xfId="36" applyFont="1" applyFill="1" applyBorder="1" applyAlignment="1">
      <alignment wrapText="1"/>
    </xf>
    <xf numFmtId="3" fontId="13" fillId="0" borderId="0" xfId="36" applyNumberFormat="1" applyFont="1" applyFill="1" applyBorder="1" applyAlignment="1">
      <alignment wrapText="1"/>
    </xf>
    <xf numFmtId="0" fontId="18" fillId="0" borderId="13" xfId="36" applyFont="1" applyFill="1" applyBorder="1" applyAlignment="1">
      <alignment horizontal="center" vertical="center"/>
    </xf>
    <xf numFmtId="0" fontId="18" fillId="0" borderId="14" xfId="37" applyNumberFormat="1" applyFont="1" applyFill="1" applyBorder="1" applyAlignment="1" applyProtection="1">
      <alignment horizontal="left" vertical="center" wrapText="1"/>
      <protection locked="0"/>
    </xf>
    <xf numFmtId="164" fontId="18" fillId="0" borderId="15" xfId="36" applyNumberFormat="1" applyFont="1" applyFill="1" applyBorder="1" applyAlignment="1">
      <alignment vertical="center"/>
    </xf>
    <xf numFmtId="0" fontId="18" fillId="0" borderId="0" xfId="36" applyFont="1" applyFill="1" applyBorder="1"/>
    <xf numFmtId="0" fontId="13" fillId="0" borderId="13" xfId="36" applyFont="1" applyFill="1" applyBorder="1" applyAlignment="1">
      <alignment horizontal="center" vertical="center"/>
    </xf>
    <xf numFmtId="0" fontId="13" fillId="0" borderId="13" xfId="36" applyFont="1" applyBorder="1" applyAlignment="1">
      <alignment horizontal="center" vertical="center"/>
    </xf>
    <xf numFmtId="0" fontId="18" fillId="0" borderId="13" xfId="36" applyFont="1" applyBorder="1" applyAlignment="1">
      <alignment horizontal="center" vertical="center"/>
    </xf>
    <xf numFmtId="0" fontId="13" fillId="0" borderId="14" xfId="37" applyNumberFormat="1" applyFont="1" applyFill="1" applyBorder="1" applyAlignment="1" applyProtection="1">
      <alignment horizontal="left" vertical="center" wrapText="1"/>
      <protection locked="0"/>
    </xf>
    <xf numFmtId="0" fontId="18" fillId="0" borderId="10" xfId="36" applyFont="1" applyBorder="1" applyAlignment="1">
      <alignment horizontal="center" vertical="center"/>
    </xf>
    <xf numFmtId="3" fontId="18" fillId="0" borderId="11" xfId="38" quotePrefix="1" applyNumberFormat="1" applyFont="1" applyFill="1" applyBorder="1" applyAlignment="1">
      <alignment horizontal="right" vertical="center" wrapText="1"/>
    </xf>
    <xf numFmtId="0" fontId="18" fillId="0" borderId="0" xfId="36" applyFont="1"/>
    <xf numFmtId="3" fontId="13" fillId="0" borderId="11" xfId="38" quotePrefix="1" applyNumberFormat="1" applyFont="1" applyFill="1" applyBorder="1" applyAlignment="1">
      <alignment horizontal="right" vertical="center" wrapText="1"/>
    </xf>
    <xf numFmtId="164" fontId="13" fillId="0" borderId="11" xfId="36" applyNumberFormat="1" applyFont="1" applyFill="1" applyBorder="1" applyAlignment="1">
      <alignment vertical="center"/>
    </xf>
    <xf numFmtId="0" fontId="13" fillId="0" borderId="11" xfId="37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0" xfId="36" applyFont="1" applyBorder="1" applyAlignment="1">
      <alignment horizontal="center" vertical="center"/>
    </xf>
    <xf numFmtId="0" fontId="18" fillId="0" borderId="0" xfId="36" applyFont="1" applyBorder="1"/>
    <xf numFmtId="0" fontId="18" fillId="0" borderId="14" xfId="37" quotePrefix="1" applyNumberFormat="1" applyFont="1" applyFill="1" applyBorder="1" applyAlignment="1" applyProtection="1">
      <alignment horizontal="left" vertical="center" wrapText="1"/>
      <protection locked="0"/>
    </xf>
    <xf numFmtId="0" fontId="13" fillId="0" borderId="17" xfId="36" applyFont="1" applyBorder="1" applyAlignment="1">
      <alignment horizontal="center" vertical="center"/>
    </xf>
    <xf numFmtId="0" fontId="13" fillId="0" borderId="18" xfId="37" quotePrefix="1" applyNumberFormat="1" applyFont="1" applyFill="1" applyBorder="1" applyAlignment="1" applyProtection="1">
      <alignment horizontal="left" vertical="center" wrapText="1"/>
      <protection locked="0"/>
    </xf>
    <xf numFmtId="3" fontId="13" fillId="0" borderId="5" xfId="38" quotePrefix="1" applyNumberFormat="1" applyFont="1" applyFill="1" applyBorder="1" applyAlignment="1">
      <alignment horizontal="right" vertical="center" wrapText="1"/>
    </xf>
    <xf numFmtId="164" fontId="13" fillId="0" borderId="5" xfId="36" applyNumberFormat="1" applyFont="1" applyFill="1" applyBorder="1" applyAlignment="1">
      <alignment vertical="center"/>
    </xf>
    <xf numFmtId="164" fontId="13" fillId="0" borderId="18" xfId="36" applyNumberFormat="1" applyFont="1" applyFill="1" applyBorder="1" applyAlignment="1">
      <alignment vertical="center"/>
    </xf>
    <xf numFmtId="3" fontId="13" fillId="0" borderId="18" xfId="38" quotePrefix="1" applyNumberFormat="1" applyFont="1" applyFill="1" applyBorder="1" applyAlignment="1">
      <alignment horizontal="right" vertical="center" wrapText="1"/>
    </xf>
    <xf numFmtId="164" fontId="13" fillId="0" borderId="19" xfId="36" applyNumberFormat="1" applyFont="1" applyFill="1" applyBorder="1" applyAlignment="1">
      <alignment vertical="center"/>
    </xf>
    <xf numFmtId="0" fontId="18" fillId="0" borderId="20" xfId="36" applyFont="1" applyBorder="1" applyAlignment="1">
      <alignment horizontal="center" vertical="center"/>
    </xf>
    <xf numFmtId="0" fontId="18" fillId="0" borderId="22" xfId="36" applyFont="1" applyBorder="1" applyAlignment="1">
      <alignment horizontal="left" vertical="center" wrapText="1"/>
    </xf>
    <xf numFmtId="3" fontId="18" fillId="0" borderId="22" xfId="38" quotePrefix="1" applyNumberFormat="1" applyFont="1" applyFill="1" applyBorder="1" applyAlignment="1">
      <alignment horizontal="right" vertical="center" wrapText="1"/>
    </xf>
    <xf numFmtId="164" fontId="18" fillId="0" borderId="22" xfId="36" applyNumberFormat="1" applyFont="1" applyFill="1" applyBorder="1" applyAlignment="1">
      <alignment vertical="center"/>
    </xf>
    <xf numFmtId="164" fontId="13" fillId="0" borderId="23" xfId="36" applyNumberFormat="1" applyFont="1" applyFill="1" applyBorder="1" applyAlignment="1">
      <alignment vertical="center"/>
    </xf>
    <xf numFmtId="0" fontId="13" fillId="0" borderId="0" xfId="36" applyFont="1" applyAlignment="1">
      <alignment wrapText="1"/>
    </xf>
    <xf numFmtId="3" fontId="13" fillId="0" borderId="0" xfId="38" quotePrefix="1" applyNumberFormat="1" applyFont="1" applyFill="1" applyBorder="1" applyAlignment="1">
      <alignment horizontal="right" vertical="center"/>
    </xf>
    <xf numFmtId="0" fontId="13" fillId="0" borderId="0" xfId="36" applyFont="1" applyAlignment="1">
      <alignment horizontal="right" vertical="center"/>
    </xf>
    <xf numFmtId="3" fontId="13" fillId="0" borderId="0" xfId="36" applyNumberFormat="1" applyFont="1" applyAlignment="1">
      <alignment horizontal="right" vertical="center"/>
    </xf>
    <xf numFmtId="166" fontId="13" fillId="0" borderId="0" xfId="36" applyNumberFormat="1" applyFont="1" applyAlignment="1">
      <alignment horizontal="right" vertical="center"/>
    </xf>
    <xf numFmtId="166" fontId="13" fillId="0" borderId="0" xfId="36" applyNumberFormat="1" applyFont="1"/>
    <xf numFmtId="0" fontId="13" fillId="0" borderId="0" xfId="39" applyFont="1" applyFill="1"/>
    <xf numFmtId="0" fontId="13" fillId="0" borderId="0" xfId="39" applyFont="1"/>
    <xf numFmtId="166" fontId="13" fillId="0" borderId="0" xfId="39" applyNumberFormat="1" applyFont="1" applyFill="1"/>
    <xf numFmtId="165" fontId="13" fillId="0" borderId="0" xfId="39" applyNumberFormat="1" applyFont="1" applyFill="1"/>
    <xf numFmtId="0" fontId="13" fillId="0" borderId="0" xfId="39" applyFont="1" applyFill="1" applyBorder="1" applyAlignment="1">
      <alignment horizontal="left"/>
    </xf>
    <xf numFmtId="166" fontId="13" fillId="0" borderId="0" xfId="39" applyNumberFormat="1" applyFont="1" applyFill="1" applyAlignment="1">
      <alignment horizontal="right"/>
    </xf>
    <xf numFmtId="0" fontId="13" fillId="0" borderId="0" xfId="39" applyFont="1" applyFill="1" applyAlignment="1">
      <alignment horizontal="right"/>
    </xf>
    <xf numFmtId="0" fontId="13" fillId="0" borderId="0" xfId="39" applyFont="1" applyBorder="1"/>
    <xf numFmtId="49" fontId="13" fillId="0" borderId="0" xfId="39" applyNumberFormat="1" applyFont="1" applyFill="1" applyAlignment="1">
      <alignment vertical="center"/>
    </xf>
    <xf numFmtId="166" fontId="13" fillId="0" borderId="0" xfId="39" applyNumberFormat="1" applyFont="1"/>
    <xf numFmtId="49" fontId="18" fillId="0" borderId="58" xfId="39" applyNumberFormat="1" applyFont="1" applyFill="1" applyBorder="1" applyAlignment="1">
      <alignment vertical="center"/>
    </xf>
    <xf numFmtId="0" fontId="18" fillId="0" borderId="59" xfId="39" applyFont="1" applyFill="1" applyBorder="1"/>
    <xf numFmtId="0" fontId="18" fillId="0" borderId="0" xfId="39" applyFont="1" applyBorder="1"/>
    <xf numFmtId="49" fontId="18" fillId="0" borderId="28" xfId="39" applyNumberFormat="1" applyFont="1" applyFill="1" applyBorder="1" applyAlignment="1">
      <alignment vertical="center"/>
    </xf>
    <xf numFmtId="0" fontId="18" fillId="0" borderId="29" xfId="41" applyNumberFormat="1" applyFont="1" applyFill="1" applyBorder="1" applyAlignment="1" applyProtection="1">
      <alignment horizontal="center" vertical="center"/>
      <protection locked="0"/>
    </xf>
    <xf numFmtId="0" fontId="18" fillId="0" borderId="29" xfId="40" quotePrefix="1" applyFont="1" applyFill="1" applyBorder="1" applyAlignment="1">
      <alignment horizontal="center" vertical="center" wrapText="1"/>
    </xf>
    <xf numFmtId="0" fontId="18" fillId="0" borderId="29" xfId="40" applyFont="1" applyFill="1" applyBorder="1" applyAlignment="1">
      <alignment horizontal="center" vertical="center" wrapText="1"/>
    </xf>
    <xf numFmtId="166" fontId="18" fillId="0" borderId="29" xfId="40" quotePrefix="1" applyNumberFormat="1" applyFont="1" applyFill="1" applyBorder="1" applyAlignment="1">
      <alignment horizontal="center" vertical="center" wrapText="1"/>
    </xf>
    <xf numFmtId="166" fontId="18" fillId="0" borderId="30" xfId="40" quotePrefix="1" applyNumberFormat="1" applyFont="1" applyFill="1" applyBorder="1" applyAlignment="1">
      <alignment horizontal="center" vertical="center" wrapText="1"/>
    </xf>
    <xf numFmtId="0" fontId="18" fillId="0" borderId="0" xfId="39" applyFont="1" applyFill="1" applyBorder="1"/>
    <xf numFmtId="49" fontId="18" fillId="0" borderId="1" xfId="39" applyNumberFormat="1" applyFont="1" applyFill="1" applyBorder="1" applyAlignment="1">
      <alignment vertical="top"/>
    </xf>
    <xf numFmtId="0" fontId="18" fillId="0" borderId="5" xfId="41" applyNumberFormat="1" applyFont="1" applyFill="1" applyBorder="1" applyAlignment="1" applyProtection="1">
      <alignment horizontal="left" vertical="top" wrapText="1"/>
      <protection locked="0"/>
    </xf>
    <xf numFmtId="3" fontId="18" fillId="0" borderId="5" xfId="40" quotePrefix="1" applyNumberFormat="1" applyFont="1" applyFill="1" applyBorder="1" applyAlignment="1">
      <alignment horizontal="right" vertical="center" wrapText="1"/>
    </xf>
    <xf numFmtId="166" fontId="18" fillId="0" borderId="5" xfId="40" quotePrefix="1" applyNumberFormat="1" applyFont="1" applyFill="1" applyBorder="1" applyAlignment="1">
      <alignment horizontal="right" vertical="center" wrapText="1"/>
    </xf>
    <xf numFmtId="166" fontId="18" fillId="0" borderId="6" xfId="40" quotePrefix="1" applyNumberFormat="1" applyFont="1" applyFill="1" applyBorder="1" applyAlignment="1">
      <alignment horizontal="right" vertical="center" wrapText="1"/>
    </xf>
    <xf numFmtId="49" fontId="18" fillId="0" borderId="13" xfId="42" applyNumberFormat="1" applyFont="1" applyFill="1" applyBorder="1" applyAlignment="1" applyProtection="1">
      <alignment vertical="top"/>
      <protection locked="0"/>
    </xf>
    <xf numFmtId="0" fontId="18" fillId="0" borderId="14" xfId="41" applyNumberFormat="1" applyFont="1" applyFill="1" applyBorder="1" applyAlignment="1" applyProtection="1">
      <alignment horizontal="left" vertical="top" wrapText="1"/>
      <protection locked="0"/>
    </xf>
    <xf numFmtId="3" fontId="18" fillId="0" borderId="14" xfId="40" quotePrefix="1" applyNumberFormat="1" applyFont="1" applyFill="1" applyBorder="1" applyAlignment="1">
      <alignment horizontal="right" vertical="center" wrapText="1"/>
    </xf>
    <xf numFmtId="166" fontId="18" fillId="0" borderId="14" xfId="40" quotePrefix="1" applyNumberFormat="1" applyFont="1" applyFill="1" applyBorder="1" applyAlignment="1">
      <alignment horizontal="right" vertical="center" wrapText="1"/>
    </xf>
    <xf numFmtId="166" fontId="18" fillId="0" borderId="15" xfId="40" quotePrefix="1" applyNumberFormat="1" applyFont="1" applyFill="1" applyBorder="1" applyAlignment="1">
      <alignment horizontal="right" vertical="center" wrapText="1"/>
    </xf>
    <xf numFmtId="49" fontId="18" fillId="0" borderId="13" xfId="43" applyNumberFormat="1" applyFont="1" applyFill="1" applyBorder="1" applyAlignment="1" applyProtection="1">
      <alignment vertical="top"/>
      <protection locked="0"/>
    </xf>
    <xf numFmtId="49" fontId="13" fillId="0" borderId="13" xfId="39" applyNumberFormat="1" applyFont="1" applyFill="1" applyBorder="1" applyAlignment="1">
      <alignment vertical="top"/>
    </xf>
    <xf numFmtId="0" fontId="13" fillId="0" borderId="14" xfId="41" applyNumberFormat="1" applyFont="1" applyFill="1" applyBorder="1" applyAlignment="1" applyProtection="1">
      <alignment horizontal="left" vertical="top" wrapText="1"/>
      <protection locked="0"/>
    </xf>
    <xf numFmtId="3" fontId="13" fillId="0" borderId="14" xfId="40" quotePrefix="1" applyNumberFormat="1" applyFont="1" applyFill="1" applyBorder="1" applyAlignment="1">
      <alignment horizontal="right" vertical="center" wrapText="1"/>
    </xf>
    <xf numFmtId="166" fontId="13" fillId="0" borderId="14" xfId="40" quotePrefix="1" applyNumberFormat="1" applyFont="1" applyFill="1" applyBorder="1" applyAlignment="1">
      <alignment horizontal="right" vertical="center" wrapText="1"/>
    </xf>
    <xf numFmtId="166" fontId="13" fillId="0" borderId="15" xfId="40" quotePrefix="1" applyNumberFormat="1" applyFont="1" applyFill="1" applyBorder="1" applyAlignment="1">
      <alignment horizontal="right" vertical="center" wrapText="1"/>
    </xf>
    <xf numFmtId="0" fontId="13" fillId="0" borderId="0" xfId="39" applyFont="1" applyFill="1" applyBorder="1"/>
    <xf numFmtId="0" fontId="18" fillId="0" borderId="0" xfId="39" applyFont="1" applyFill="1" applyBorder="1" applyAlignment="1">
      <alignment wrapText="1"/>
    </xf>
    <xf numFmtId="0" fontId="13" fillId="0" borderId="4" xfId="39" applyFont="1" applyFill="1" applyBorder="1"/>
    <xf numFmtId="49" fontId="18" fillId="0" borderId="13" xfId="39" applyNumberFormat="1" applyFont="1" applyFill="1" applyBorder="1" applyAlignment="1">
      <alignment vertical="top"/>
    </xf>
    <xf numFmtId="0" fontId="13" fillId="0" borderId="13" xfId="39" applyFont="1" applyBorder="1" applyAlignment="1">
      <alignment vertical="top"/>
    </xf>
    <xf numFmtId="0" fontId="13" fillId="0" borderId="13" xfId="39" applyFont="1" applyBorder="1"/>
    <xf numFmtId="0" fontId="18" fillId="0" borderId="13" xfId="41" applyNumberFormat="1" applyFont="1" applyFill="1" applyBorder="1" applyAlignment="1" applyProtection="1">
      <alignment horizontal="left" vertical="top" wrapText="1"/>
      <protection locked="0"/>
    </xf>
    <xf numFmtId="3" fontId="18" fillId="0" borderId="14" xfId="40" applyNumberFormat="1" applyFont="1" applyFill="1" applyBorder="1" applyAlignment="1">
      <alignment horizontal="right" vertical="center" wrapText="1"/>
    </xf>
    <xf numFmtId="0" fontId="18" fillId="0" borderId="14" xfId="39" applyFont="1" applyBorder="1"/>
    <xf numFmtId="3" fontId="18" fillId="0" borderId="14" xfId="39" applyNumberFormat="1" applyFont="1" applyBorder="1"/>
    <xf numFmtId="49" fontId="18" fillId="0" borderId="4" xfId="39" applyNumberFormat="1" applyFont="1" applyFill="1" applyBorder="1" applyAlignment="1">
      <alignment vertical="center"/>
    </xf>
    <xf numFmtId="0" fontId="13" fillId="0" borderId="4" xfId="39" applyFont="1" applyBorder="1"/>
    <xf numFmtId="49" fontId="13" fillId="0" borderId="28" xfId="39" applyNumberFormat="1" applyFont="1" applyFill="1" applyBorder="1" applyAlignment="1">
      <alignment vertical="top"/>
    </xf>
    <xf numFmtId="0" fontId="13" fillId="0" borderId="29" xfId="41" applyNumberFormat="1" applyFont="1" applyFill="1" applyBorder="1" applyAlignment="1" applyProtection="1">
      <alignment horizontal="left" vertical="top" wrapText="1"/>
      <protection locked="0"/>
    </xf>
    <xf numFmtId="3" fontId="13" fillId="0" borderId="29" xfId="40" quotePrefix="1" applyNumberFormat="1" applyFont="1" applyFill="1" applyBorder="1" applyAlignment="1">
      <alignment horizontal="right" vertical="center" wrapText="1"/>
    </xf>
    <xf numFmtId="166" fontId="13" fillId="0" borderId="29" xfId="40" quotePrefix="1" applyNumberFormat="1" applyFont="1" applyFill="1" applyBorder="1" applyAlignment="1">
      <alignment horizontal="right" vertical="center" wrapText="1"/>
    </xf>
    <xf numFmtId="166" fontId="13" fillId="0" borderId="30" xfId="40" quotePrefix="1" applyNumberFormat="1" applyFont="1" applyFill="1" applyBorder="1" applyAlignment="1">
      <alignment horizontal="right" vertical="center" wrapText="1"/>
    </xf>
    <xf numFmtId="49" fontId="18" fillId="0" borderId="31" xfId="39" applyNumberFormat="1" applyFont="1" applyFill="1" applyBorder="1" applyAlignment="1">
      <alignment vertical="center"/>
    </xf>
    <xf numFmtId="0" fontId="18" fillId="0" borderId="32" xfId="41" applyNumberFormat="1" applyFont="1" applyFill="1" applyBorder="1" applyAlignment="1" applyProtection="1">
      <alignment horizontal="left" vertical="center" wrapText="1"/>
      <protection locked="0"/>
    </xf>
    <xf numFmtId="3" fontId="18" fillId="0" borderId="32" xfId="40" quotePrefix="1" applyNumberFormat="1" applyFont="1" applyFill="1" applyBorder="1" applyAlignment="1">
      <alignment horizontal="right" vertical="center" wrapText="1"/>
    </xf>
    <xf numFmtId="166" fontId="18" fillId="0" borderId="32" xfId="40" quotePrefix="1" applyNumberFormat="1" applyFont="1" applyFill="1" applyBorder="1" applyAlignment="1">
      <alignment horizontal="right" vertical="center" wrapText="1"/>
    </xf>
    <xf numFmtId="166" fontId="18" fillId="0" borderId="33" xfId="40" quotePrefix="1" applyNumberFormat="1" applyFont="1" applyFill="1" applyBorder="1" applyAlignment="1">
      <alignment horizontal="right" vertical="center" wrapText="1"/>
    </xf>
    <xf numFmtId="49" fontId="13" fillId="0" borderId="0" xfId="39" applyNumberFormat="1" applyFont="1" applyFill="1" applyBorder="1" applyAlignment="1">
      <alignment vertical="center"/>
    </xf>
    <xf numFmtId="0" fontId="13" fillId="0" borderId="0" xfId="41" applyNumberFormat="1" applyFont="1" applyFill="1" applyBorder="1" applyAlignment="1" applyProtection="1">
      <alignment horizontal="left" vertical="center" wrapText="1"/>
      <protection locked="0"/>
    </xf>
    <xf numFmtId="3" fontId="13" fillId="0" borderId="0" xfId="40" quotePrefix="1" applyNumberFormat="1" applyFont="1" applyFill="1" applyBorder="1" applyAlignment="1">
      <alignment horizontal="right" vertical="center" wrapText="1"/>
    </xf>
    <xf numFmtId="166" fontId="13" fillId="0" borderId="0" xfId="40" quotePrefix="1" applyNumberFormat="1" applyFont="1" applyFill="1" applyBorder="1" applyAlignment="1">
      <alignment horizontal="right" vertical="center" wrapText="1"/>
    </xf>
    <xf numFmtId="0" fontId="13" fillId="0" borderId="0" xfId="39" applyFont="1" applyFill="1" applyAlignment="1">
      <alignment wrapText="1"/>
    </xf>
    <xf numFmtId="3" fontId="13" fillId="0" borderId="0" xfId="40" quotePrefix="1" applyNumberFormat="1" applyFont="1" applyFill="1" applyBorder="1" applyAlignment="1">
      <alignment horizontal="right" vertical="center"/>
    </xf>
    <xf numFmtId="0" fontId="13" fillId="0" borderId="0" xfId="39" applyFont="1" applyAlignment="1">
      <alignment horizontal="right" vertical="center"/>
    </xf>
    <xf numFmtId="3" fontId="13" fillId="0" borderId="0" xfId="39" applyNumberFormat="1" applyFont="1"/>
    <xf numFmtId="4" fontId="39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60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43" fontId="0" fillId="0" borderId="0" xfId="4" applyFont="1" applyFill="1" applyAlignment="1">
      <alignment vertical="center"/>
    </xf>
    <xf numFmtId="0" fontId="18" fillId="0" borderId="161" xfId="0" applyFont="1" applyFill="1" applyBorder="1" applyAlignment="1">
      <alignment vertical="center" wrapText="1"/>
    </xf>
    <xf numFmtId="0" fontId="18" fillId="0" borderId="139" xfId="0" applyFont="1" applyFill="1" applyBorder="1" applyAlignment="1">
      <alignment vertical="center" wrapText="1"/>
    </xf>
    <xf numFmtId="43" fontId="18" fillId="0" borderId="8" xfId="4" applyFont="1" applyFill="1" applyBorder="1" applyAlignment="1">
      <alignment vertical="center" wrapText="1"/>
    </xf>
    <xf numFmtId="4" fontId="18" fillId="0" borderId="162" xfId="0" applyNumberFormat="1" applyFont="1" applyFill="1" applyBorder="1" applyAlignment="1">
      <alignment vertical="center" wrapText="1"/>
    </xf>
    <xf numFmtId="0" fontId="40" fillId="0" borderId="0" xfId="0" applyFont="1" applyFill="1" applyAlignment="1">
      <alignment vertical="center"/>
    </xf>
    <xf numFmtId="3" fontId="13" fillId="0" borderId="13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center" wrapText="1"/>
    </xf>
    <xf numFmtId="171" fontId="13" fillId="0" borderId="163" xfId="0" applyNumberFormat="1" applyFont="1" applyFill="1" applyBorder="1" applyAlignment="1">
      <alignment horizontal="left" vertical="center" wrapText="1"/>
    </xf>
    <xf numFmtId="4" fontId="13" fillId="0" borderId="14" xfId="0" applyNumberFormat="1" applyFont="1" applyFill="1" applyBorder="1" applyAlignment="1">
      <alignment horizontal="center" vertical="center"/>
    </xf>
    <xf numFmtId="4" fontId="13" fillId="0" borderId="164" xfId="0" applyNumberFormat="1" applyFont="1" applyFill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0" fontId="13" fillId="0" borderId="11" xfId="0" applyFont="1" applyFill="1" applyBorder="1" applyAlignment="1">
      <alignment horizontal="left" vertical="center" wrapText="1"/>
    </xf>
    <xf numFmtId="171" fontId="13" fillId="0" borderId="131" xfId="0" applyNumberFormat="1" applyFont="1" applyFill="1" applyBorder="1" applyAlignment="1">
      <alignment horizontal="left" vertical="center" wrapText="1"/>
    </xf>
    <xf numFmtId="4" fontId="13" fillId="0" borderId="11" xfId="0" applyNumberFormat="1" applyFont="1" applyFill="1" applyBorder="1" applyAlignment="1">
      <alignment horizontal="center" vertical="center"/>
    </xf>
    <xf numFmtId="4" fontId="13" fillId="0" borderId="117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3" fillId="0" borderId="5" xfId="0" applyFont="1" applyFill="1" applyBorder="1" applyAlignment="1">
      <alignment horizontal="left" vertical="center" wrapText="1"/>
    </xf>
    <xf numFmtId="171" fontId="13" fillId="0" borderId="128" xfId="0" applyNumberFormat="1" applyFont="1" applyFill="1" applyBorder="1" applyAlignment="1">
      <alignment horizontal="left" vertical="center" wrapText="1"/>
    </xf>
    <xf numFmtId="4" fontId="13" fillId="0" borderId="5" xfId="0" applyNumberFormat="1" applyFont="1" applyFill="1" applyBorder="1" applyAlignment="1">
      <alignment horizontal="center" vertical="center"/>
    </xf>
    <xf numFmtId="4" fontId="13" fillId="0" borderId="115" xfId="0" applyNumberFormat="1" applyFont="1" applyFill="1" applyBorder="1" applyAlignment="1">
      <alignment horizontal="center" vertical="center"/>
    </xf>
    <xf numFmtId="0" fontId="0" fillId="0" borderId="160" xfId="0" applyFill="1" applyBorder="1" applyAlignment="1">
      <alignment vertical="center"/>
    </xf>
    <xf numFmtId="171" fontId="13" fillId="0" borderId="0" xfId="0" applyNumberFormat="1" applyFont="1" applyFill="1" applyBorder="1" applyAlignment="1">
      <alignment horizontal="left" vertical="center" wrapText="1"/>
    </xf>
    <xf numFmtId="0" fontId="13" fillId="0" borderId="163" xfId="0" applyFont="1" applyFill="1" applyBorder="1" applyAlignment="1">
      <alignment vertical="center"/>
    </xf>
    <xf numFmtId="0" fontId="13" fillId="0" borderId="163" xfId="0" applyFont="1" applyBorder="1" applyAlignment="1">
      <alignment vertical="center" wrapText="1"/>
    </xf>
    <xf numFmtId="4" fontId="13" fillId="0" borderId="18" xfId="0" applyNumberFormat="1" applyFont="1" applyFill="1" applyBorder="1" applyAlignment="1">
      <alignment horizontal="center" vertical="center"/>
    </xf>
    <xf numFmtId="4" fontId="13" fillId="0" borderId="165" xfId="0" applyNumberFormat="1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171" fontId="13" fillId="0" borderId="121" xfId="0" applyNumberFormat="1" applyFont="1" applyFill="1" applyBorder="1" applyAlignment="1">
      <alignment horizontal="left" vertical="center" wrapText="1"/>
    </xf>
    <xf numFmtId="4" fontId="13" fillId="0" borderId="29" xfId="0" applyNumberFormat="1" applyFont="1" applyFill="1" applyBorder="1" applyAlignment="1">
      <alignment horizontal="center" vertical="center"/>
    </xf>
    <xf numFmtId="4" fontId="13" fillId="0" borderId="120" xfId="0" applyNumberFormat="1" applyFont="1" applyFill="1" applyBorder="1" applyAlignment="1">
      <alignment horizontal="center" vertical="center"/>
    </xf>
    <xf numFmtId="3" fontId="13" fillId="0" borderId="28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left" vertical="center"/>
    </xf>
    <xf numFmtId="0" fontId="18" fillId="0" borderId="166" xfId="0" applyFont="1" applyFill="1" applyBorder="1" applyAlignment="1">
      <alignment horizontal="left" vertical="center"/>
    </xf>
    <xf numFmtId="4" fontId="18" fillId="0" borderId="8" xfId="0" applyNumberFormat="1" applyFont="1" applyFill="1" applyBorder="1" applyAlignment="1">
      <alignment horizontal="center" vertical="center"/>
    </xf>
    <xf numFmtId="4" fontId="18" fillId="0" borderId="16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4" fontId="42" fillId="0" borderId="0" xfId="0" applyNumberFormat="1" applyFont="1" applyFill="1" applyBorder="1" applyAlignment="1">
      <alignment horizontal="center" vertical="center"/>
    </xf>
    <xf numFmtId="4" fontId="42" fillId="0" borderId="0" xfId="0" applyNumberFormat="1" applyFont="1" applyFill="1" applyAlignment="1">
      <alignment horizontal="center" vertical="center"/>
    </xf>
    <xf numFmtId="49" fontId="0" fillId="0" borderId="0" xfId="0" applyNumberFormat="1" applyFill="1" applyBorder="1" applyAlignment="1">
      <alignment vertical="center"/>
    </xf>
    <xf numFmtId="0" fontId="39" fillId="0" borderId="0" xfId="0" applyFont="1" applyFill="1" applyBorder="1" applyAlignment="1">
      <alignment horizontal="right" vertical="center"/>
    </xf>
    <xf numFmtId="0" fontId="40" fillId="0" borderId="0" xfId="0" applyFont="1" applyFill="1" applyBorder="1" applyAlignment="1">
      <alignment horizontal="left" vertical="center" wrapText="1"/>
    </xf>
    <xf numFmtId="4" fontId="42" fillId="0" borderId="0" xfId="4" applyNumberFormat="1" applyFont="1" applyFill="1" applyBorder="1" applyAlignment="1">
      <alignment horizontal="center" vertical="center"/>
    </xf>
    <xf numFmtId="4" fontId="42" fillId="0" borderId="0" xfId="4" applyNumberFormat="1" applyFont="1" applyFill="1" applyAlignment="1">
      <alignment horizontal="center" vertical="center"/>
    </xf>
    <xf numFmtId="4" fontId="40" fillId="0" borderId="0" xfId="0" applyNumberFormat="1" applyFont="1" applyFill="1" applyBorder="1" applyAlignment="1">
      <alignment horizontal="left" vertical="center" wrapText="1"/>
    </xf>
    <xf numFmtId="172" fontId="3" fillId="0" borderId="0" xfId="4" applyNumberFormat="1" applyFont="1" applyFill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 wrapText="1"/>
    </xf>
    <xf numFmtId="4" fontId="42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vertical="center"/>
    </xf>
    <xf numFmtId="4" fontId="39" fillId="0" borderId="0" xfId="0" applyNumberFormat="1" applyFont="1" applyFill="1" applyBorder="1" applyAlignment="1">
      <alignment horizontal="center" vertical="center"/>
    </xf>
    <xf numFmtId="171" fontId="39" fillId="0" borderId="0" xfId="0" applyNumberFormat="1" applyFont="1" applyFill="1" applyBorder="1" applyAlignment="1">
      <alignment horizontal="left" vertical="center" wrapText="1"/>
    </xf>
    <xf numFmtId="4" fontId="39" fillId="0" borderId="0" xfId="4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4" fontId="48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0" fontId="13" fillId="0" borderId="0" xfId="44" applyFont="1" applyFill="1"/>
    <xf numFmtId="0" fontId="18" fillId="0" borderId="0" xfId="44" applyFont="1" applyFill="1" applyBorder="1" applyAlignment="1">
      <alignment horizontal="center"/>
    </xf>
    <xf numFmtId="0" fontId="18" fillId="0" borderId="0" xfId="44" applyFont="1" applyFill="1" applyBorder="1" applyAlignment="1"/>
    <xf numFmtId="0" fontId="18" fillId="0" borderId="0" xfId="44" applyFont="1" applyFill="1" applyBorder="1" applyAlignment="1">
      <alignment horizontal="center" wrapText="1"/>
    </xf>
    <xf numFmtId="0" fontId="18" fillId="0" borderId="7" xfId="45" applyNumberFormat="1" applyFont="1" applyFill="1" applyBorder="1" applyAlignment="1" applyProtection="1">
      <alignment horizontal="center" vertical="center" wrapText="1"/>
      <protection locked="0"/>
    </xf>
    <xf numFmtId="0" fontId="18" fillId="0" borderId="8" xfId="45" applyNumberFormat="1" applyFont="1" applyFill="1" applyBorder="1" applyAlignment="1" applyProtection="1">
      <alignment vertical="center" wrapText="1"/>
      <protection locked="0"/>
    </xf>
    <xf numFmtId="0" fontId="18" fillId="0" borderId="8" xfId="45" applyNumberFormat="1" applyFont="1" applyFill="1" applyBorder="1" applyAlignment="1" applyProtection="1">
      <alignment horizontal="center" vertical="center" wrapText="1"/>
      <protection locked="0"/>
    </xf>
    <xf numFmtId="3" fontId="18" fillId="0" borderId="8" xfId="46" quotePrefix="1" applyNumberFormat="1" applyFont="1" applyFill="1" applyBorder="1" applyAlignment="1">
      <alignment horizontal="center" vertical="center" wrapText="1"/>
    </xf>
    <xf numFmtId="3" fontId="18" fillId="0" borderId="8" xfId="46" applyNumberFormat="1" applyFont="1" applyFill="1" applyBorder="1" applyAlignment="1">
      <alignment horizontal="center" vertical="center" wrapText="1"/>
    </xf>
    <xf numFmtId="0" fontId="18" fillId="0" borderId="9" xfId="46" quotePrefix="1" applyFont="1" applyFill="1" applyBorder="1" applyAlignment="1">
      <alignment horizontal="center" vertical="center" wrapText="1"/>
    </xf>
    <xf numFmtId="0" fontId="13" fillId="0" borderId="13" xfId="44" applyFont="1" applyFill="1" applyBorder="1" applyAlignment="1">
      <alignment vertical="top"/>
    </xf>
    <xf numFmtId="0" fontId="13" fillId="0" borderId="14" xfId="44" applyFont="1" applyFill="1" applyBorder="1" applyAlignment="1">
      <alignment vertical="top"/>
    </xf>
    <xf numFmtId="0" fontId="13" fillId="0" borderId="14" xfId="44" applyFont="1" applyFill="1" applyBorder="1" applyAlignment="1">
      <alignment vertical="top" wrapText="1"/>
    </xf>
    <xf numFmtId="3" fontId="13" fillId="0" borderId="14" xfId="47" quotePrefix="1" applyNumberFormat="1" applyFont="1" applyFill="1" applyBorder="1" applyAlignment="1" applyProtection="1">
      <alignment vertical="top"/>
      <protection locked="0"/>
    </xf>
    <xf numFmtId="164" fontId="13" fillId="0" borderId="15" xfId="47" quotePrefix="1" applyNumberFormat="1" applyFont="1" applyFill="1" applyBorder="1" applyAlignment="1" applyProtection="1">
      <alignment vertical="top"/>
      <protection locked="0"/>
    </xf>
    <xf numFmtId="49" fontId="13" fillId="0" borderId="14" xfId="44" applyNumberFormat="1" applyFont="1" applyFill="1" applyBorder="1" applyAlignment="1">
      <alignment vertical="top" wrapText="1"/>
    </xf>
    <xf numFmtId="0" fontId="13" fillId="0" borderId="13" xfId="44" applyFont="1" applyFill="1" applyBorder="1" applyAlignment="1">
      <alignment vertical="top" wrapText="1"/>
    </xf>
    <xf numFmtId="0" fontId="13" fillId="0" borderId="28" xfId="44" applyFont="1" applyFill="1" applyBorder="1" applyAlignment="1">
      <alignment vertical="top"/>
    </xf>
    <xf numFmtId="0" fontId="13" fillId="0" borderId="5" xfId="44" applyFont="1" applyFill="1" applyBorder="1" applyAlignment="1">
      <alignment vertical="top"/>
    </xf>
    <xf numFmtId="3" fontId="13" fillId="0" borderId="5" xfId="47" quotePrefix="1" applyNumberFormat="1" applyFont="1" applyFill="1" applyBorder="1" applyAlignment="1" applyProtection="1">
      <alignment vertical="top"/>
      <protection locked="0"/>
    </xf>
    <xf numFmtId="164" fontId="13" fillId="0" borderId="19" xfId="47" quotePrefix="1" applyNumberFormat="1" applyFont="1" applyFill="1" applyBorder="1" applyAlignment="1" applyProtection="1">
      <alignment vertical="top"/>
      <protection locked="0"/>
    </xf>
    <xf numFmtId="0" fontId="16" fillId="0" borderId="22" xfId="48" applyNumberFormat="1" applyFont="1" applyFill="1" applyBorder="1" applyAlignment="1" applyProtection="1">
      <alignment horizontal="left" vertical="top" wrapText="1"/>
      <protection locked="0"/>
    </xf>
    <xf numFmtId="0" fontId="16" fillId="0" borderId="22" xfId="48" applyNumberFormat="1" applyFont="1" applyFill="1" applyBorder="1" applyAlignment="1" applyProtection="1">
      <alignment vertical="top" wrapText="1"/>
      <protection locked="0"/>
    </xf>
    <xf numFmtId="3" fontId="18" fillId="0" borderId="22" xfId="49" applyNumberFormat="1" applyFont="1" applyFill="1" applyBorder="1" applyAlignment="1" applyProtection="1">
      <alignment horizontal="right" vertical="top"/>
      <protection locked="0"/>
    </xf>
    <xf numFmtId="164" fontId="18" fillId="0" borderId="23" xfId="44" applyNumberFormat="1" applyFont="1" applyFill="1" applyBorder="1" applyAlignment="1">
      <alignment horizontal="right" vertical="top"/>
    </xf>
    <xf numFmtId="0" fontId="13" fillId="0" borderId="0" xfId="44" applyFont="1" applyFill="1" applyBorder="1" applyAlignment="1">
      <alignment vertical="top"/>
    </xf>
    <xf numFmtId="0" fontId="13" fillId="0" borderId="0" xfId="44" applyFont="1" applyFill="1" applyAlignment="1">
      <alignment vertical="top"/>
    </xf>
    <xf numFmtId="0" fontId="13" fillId="0" borderId="0" xfId="44" applyFont="1" applyFill="1" applyAlignment="1">
      <alignment vertical="top" wrapText="1"/>
    </xf>
    <xf numFmtId="0" fontId="13" fillId="0" borderId="0" xfId="44" applyFont="1" applyFill="1" applyAlignment="1"/>
    <xf numFmtId="0" fontId="13" fillId="0" borderId="0" xfId="44" applyFont="1" applyFill="1" applyAlignment="1">
      <alignment wrapText="1"/>
    </xf>
    <xf numFmtId="0" fontId="49" fillId="0" borderId="0" xfId="0" applyFont="1"/>
    <xf numFmtId="0" fontId="50" fillId="0" borderId="0" xfId="0" applyFont="1"/>
    <xf numFmtId="0" fontId="13" fillId="0" borderId="0" xfId="0" applyFont="1" applyFill="1"/>
    <xf numFmtId="164" fontId="13" fillId="0" borderId="0" xfId="0" applyNumberFormat="1" applyFont="1"/>
    <xf numFmtId="0" fontId="18" fillId="12" borderId="14" xfId="0" applyFont="1" applyFill="1" applyBorder="1" applyAlignment="1">
      <alignment horizontal="center"/>
    </xf>
    <xf numFmtId="3" fontId="18" fillId="0" borderId="14" xfId="0" applyNumberFormat="1" applyFont="1" applyFill="1" applyBorder="1"/>
    <xf numFmtId="3" fontId="51" fillId="0" borderId="14" xfId="0" applyNumberFormat="1" applyFont="1" applyFill="1" applyBorder="1"/>
    <xf numFmtId="3" fontId="13" fillId="0" borderId="14" xfId="0" applyNumberFormat="1" applyFont="1" applyFill="1" applyBorder="1"/>
    <xf numFmtId="0" fontId="49" fillId="0" borderId="14" xfId="0" applyFont="1" applyFill="1" applyBorder="1"/>
    <xf numFmtId="0" fontId="13" fillId="0" borderId="14" xfId="0" applyFont="1" applyBorder="1"/>
    <xf numFmtId="4" fontId="13" fillId="0" borderId="131" xfId="21" applyNumberFormat="1" applyFont="1" applyFill="1" applyBorder="1"/>
    <xf numFmtId="3" fontId="52" fillId="0" borderId="14" xfId="0" applyNumberFormat="1" applyFont="1" applyFill="1" applyBorder="1"/>
    <xf numFmtId="4" fontId="13" fillId="0" borderId="163" xfId="21" applyNumberFormat="1" applyFont="1" applyFill="1" applyBorder="1"/>
    <xf numFmtId="0" fontId="13" fillId="0" borderId="14" xfId="0" applyFont="1" applyFill="1" applyBorder="1"/>
    <xf numFmtId="3" fontId="53" fillId="0" borderId="14" xfId="0" applyNumberFormat="1" applyFont="1" applyFill="1" applyBorder="1"/>
    <xf numFmtId="0" fontId="50" fillId="0" borderId="0" xfId="0" applyFont="1" applyFill="1"/>
    <xf numFmtId="4" fontId="13" fillId="0" borderId="167" xfId="21" applyNumberFormat="1" applyFont="1" applyFill="1" applyBorder="1"/>
    <xf numFmtId="0" fontId="13" fillId="12" borderId="14" xfId="0" applyFont="1" applyFill="1" applyBorder="1"/>
    <xf numFmtId="4" fontId="13" fillId="12" borderId="167" xfId="21" applyNumberFormat="1" applyFont="1" applyFill="1" applyBorder="1"/>
    <xf numFmtId="3" fontId="52" fillId="12" borderId="14" xfId="0" applyNumberFormat="1" applyFont="1" applyFill="1" applyBorder="1"/>
    <xf numFmtId="3" fontId="13" fillId="12" borderId="14" xfId="0" applyNumberFormat="1" applyFont="1" applyFill="1" applyBorder="1"/>
    <xf numFmtId="0" fontId="52" fillId="0" borderId="14" xfId="0" applyFont="1" applyFill="1" applyBorder="1"/>
    <xf numFmtId="3" fontId="50" fillId="0" borderId="0" xfId="0" applyNumberFormat="1" applyFont="1"/>
    <xf numFmtId="3" fontId="50" fillId="0" borderId="0" xfId="0" applyNumberFormat="1" applyFont="1" applyFill="1"/>
    <xf numFmtId="3" fontId="18" fillId="12" borderId="14" xfId="0" applyNumberFormat="1" applyFont="1" applyFill="1" applyBorder="1"/>
    <xf numFmtId="0" fontId="49" fillId="0" borderId="0" xfId="0" applyFont="1" applyFill="1"/>
    <xf numFmtId="14" fontId="49" fillId="0" borderId="0" xfId="0" applyNumberFormat="1" applyFont="1" applyAlignment="1">
      <alignment horizontal="left"/>
    </xf>
    <xf numFmtId="3" fontId="49" fillId="0" borderId="0" xfId="0" applyNumberFormat="1" applyFont="1"/>
    <xf numFmtId="0" fontId="47" fillId="0" borderId="0" xfId="0" applyFont="1" applyFill="1"/>
    <xf numFmtId="0" fontId="0" fillId="0" borderId="0" xfId="0" applyFill="1"/>
    <xf numFmtId="0" fontId="13" fillId="0" borderId="0" xfId="7" applyFont="1" applyFill="1"/>
    <xf numFmtId="0" fontId="51" fillId="0" borderId="14" xfId="0" applyFont="1" applyFill="1" applyBorder="1" applyAlignment="1">
      <alignment horizontal="center"/>
    </xf>
    <xf numFmtId="0" fontId="49" fillId="0" borderId="14" xfId="0" applyFont="1" applyBorder="1"/>
    <xf numFmtId="4" fontId="52" fillId="0" borderId="163" xfId="21" applyNumberFormat="1" applyFont="1" applyFill="1" applyBorder="1"/>
    <xf numFmtId="3" fontId="52" fillId="0" borderId="14" xfId="7" applyNumberFormat="1" applyFont="1" applyFill="1" applyBorder="1"/>
    <xf numFmtId="0" fontId="51" fillId="0" borderId="11" xfId="0" applyFont="1" applyFill="1" applyBorder="1" applyAlignment="1">
      <alignment horizontal="center" vertical="center" wrapText="1"/>
    </xf>
    <xf numFmtId="0" fontId="51" fillId="0" borderId="14" xfId="0" applyFont="1" applyFill="1" applyBorder="1" applyAlignment="1">
      <alignment horizontal="center" vertical="center" wrapText="1"/>
    </xf>
    <xf numFmtId="3" fontId="0" fillId="0" borderId="0" xfId="0" applyNumberFormat="1" applyFont="1" applyFill="1"/>
    <xf numFmtId="3" fontId="13" fillId="0" borderId="14" xfId="7" applyNumberFormat="1" applyFont="1" applyFill="1" applyBorder="1"/>
    <xf numFmtId="3" fontId="0" fillId="0" borderId="0" xfId="0" applyNumberFormat="1" applyFill="1"/>
    <xf numFmtId="3" fontId="55" fillId="0" borderId="0" xfId="0" applyNumberFormat="1" applyFont="1" applyFill="1"/>
    <xf numFmtId="3" fontId="53" fillId="0" borderId="14" xfId="7" applyNumberFormat="1" applyFont="1" applyFill="1" applyBorder="1"/>
    <xf numFmtId="0" fontId="53" fillId="0" borderId="14" xfId="0" applyFont="1" applyFill="1" applyBorder="1"/>
    <xf numFmtId="164" fontId="13" fillId="0" borderId="14" xfId="7" applyNumberFormat="1" applyFont="1" applyFill="1" applyBorder="1"/>
    <xf numFmtId="3" fontId="0" fillId="12" borderId="0" xfId="0" applyNumberFormat="1" applyFill="1"/>
    <xf numFmtId="3" fontId="0" fillId="12" borderId="0" xfId="0" applyNumberFormat="1" applyFont="1" applyFill="1"/>
    <xf numFmtId="0" fontId="49" fillId="0" borderId="18" xfId="0" applyFont="1" applyBorder="1"/>
    <xf numFmtId="4" fontId="52" fillId="0" borderId="167" xfId="21" applyNumberFormat="1" applyFont="1" applyFill="1" applyBorder="1"/>
    <xf numFmtId="3" fontId="51" fillId="0" borderId="183" xfId="7" applyNumberFormat="1" applyFont="1" applyFill="1" applyBorder="1"/>
    <xf numFmtId="3" fontId="18" fillId="0" borderId="183" xfId="7" applyNumberFormat="1" applyFont="1" applyFill="1" applyBorder="1"/>
    <xf numFmtId="3" fontId="47" fillId="0" borderId="0" xfId="0" applyNumberFormat="1" applyFont="1" applyFill="1"/>
    <xf numFmtId="0" fontId="1" fillId="0" borderId="0" xfId="8" applyFont="1" applyFill="1"/>
    <xf numFmtId="166" fontId="1" fillId="0" borderId="0" xfId="8" applyNumberFormat="1" applyFont="1" applyFill="1"/>
    <xf numFmtId="0" fontId="1" fillId="0" borderId="2" xfId="8" applyFont="1" applyBorder="1" applyAlignment="1">
      <alignment vertical="center"/>
    </xf>
    <xf numFmtId="0" fontId="2" fillId="0" borderId="25" xfId="8" applyFont="1" applyBorder="1" applyAlignment="1" applyProtection="1">
      <alignment horizontal="center" vertical="center"/>
    </xf>
    <xf numFmtId="0" fontId="18" fillId="0" borderId="29" xfId="8" applyFont="1" applyBorder="1" applyAlignment="1">
      <alignment horizontal="center" vertical="center"/>
    </xf>
    <xf numFmtId="3" fontId="2" fillId="0" borderId="29" xfId="18" applyNumberFormat="1" applyFont="1" applyFill="1" applyBorder="1" applyAlignment="1">
      <alignment horizontal="centerContinuous" vertical="center"/>
    </xf>
    <xf numFmtId="3" fontId="2" fillId="0" borderId="29" xfId="18" applyNumberFormat="1" applyFont="1" applyFill="1" applyBorder="1" applyAlignment="1">
      <alignment horizontal="center" vertical="center"/>
    </xf>
    <xf numFmtId="166" fontId="2" fillId="0" borderId="29" xfId="18" applyNumberFormat="1" applyFont="1" applyFill="1" applyBorder="1" applyAlignment="1">
      <alignment horizontal="centerContinuous" vertical="center"/>
    </xf>
    <xf numFmtId="166" fontId="2" fillId="0" borderId="121" xfId="18" applyNumberFormat="1" applyFont="1" applyFill="1" applyBorder="1" applyAlignment="1">
      <alignment horizontal="centerContinuous" vertical="center"/>
    </xf>
    <xf numFmtId="3" fontId="2" fillId="0" borderId="29" xfId="18" applyNumberFormat="1" applyFont="1" applyFill="1" applyBorder="1" applyAlignment="1">
      <alignment horizontal="centerContinuous" vertical="top" wrapText="1"/>
    </xf>
    <xf numFmtId="3" fontId="2" fillId="0" borderId="29" xfId="18" applyNumberFormat="1" applyFont="1" applyFill="1" applyBorder="1" applyAlignment="1">
      <alignment horizontal="center" vertical="top" wrapText="1"/>
    </xf>
    <xf numFmtId="166" fontId="2" fillId="0" borderId="30" xfId="18" applyNumberFormat="1" applyFont="1" applyFill="1" applyBorder="1" applyAlignment="1">
      <alignment horizontal="centerContinuous" vertical="top" wrapText="1"/>
    </xf>
    <xf numFmtId="3" fontId="4" fillId="0" borderId="59" xfId="18" applyNumberFormat="1" applyFont="1" applyFill="1" applyBorder="1"/>
    <xf numFmtId="3" fontId="4" fillId="0" borderId="184" xfId="18" applyNumberFormat="1" applyFont="1" applyFill="1" applyBorder="1"/>
    <xf numFmtId="3" fontId="4" fillId="0" borderId="70" xfId="18" applyNumberFormat="1" applyFont="1" applyFill="1" applyBorder="1"/>
    <xf numFmtId="3" fontId="4" fillId="0" borderId="163" xfId="18" applyNumberFormat="1" applyFont="1" applyFill="1" applyBorder="1"/>
    <xf numFmtId="3" fontId="4" fillId="0" borderId="15" xfId="18" applyNumberFormat="1" applyFont="1" applyFill="1" applyBorder="1"/>
    <xf numFmtId="3" fontId="2" fillId="0" borderId="23" xfId="18" applyNumberFormat="1" applyFont="1" applyFill="1" applyBorder="1"/>
    <xf numFmtId="0" fontId="13" fillId="0" borderId="0" xfId="50" applyFont="1"/>
    <xf numFmtId="0" fontId="13" fillId="0" borderId="0" xfId="50" applyFont="1" applyAlignment="1">
      <alignment horizontal="right"/>
    </xf>
    <xf numFmtId="0" fontId="3" fillId="0" borderId="0" xfId="50" applyFont="1" applyAlignment="1">
      <alignment horizontal="center"/>
    </xf>
    <xf numFmtId="0" fontId="13" fillId="0" borderId="0" xfId="50" applyFont="1" applyAlignment="1">
      <alignment horizontal="center"/>
    </xf>
    <xf numFmtId="0" fontId="4" fillId="0" borderId="0" xfId="50" applyFont="1" applyAlignment="1">
      <alignment horizontal="centerContinuous"/>
    </xf>
    <xf numFmtId="0" fontId="18" fillId="0" borderId="5" xfId="50" applyFont="1" applyBorder="1" applyAlignment="1">
      <alignment horizontal="center" vertical="center" wrapText="1" shrinkToFit="1"/>
    </xf>
    <xf numFmtId="0" fontId="18" fillId="0" borderId="5" xfId="50" applyFont="1" applyBorder="1" applyAlignment="1">
      <alignment horizontal="center" vertical="center" wrapText="1"/>
    </xf>
    <xf numFmtId="0" fontId="2" fillId="0" borderId="7" xfId="50" applyFont="1" applyBorder="1" applyAlignment="1">
      <alignment horizontal="center"/>
    </xf>
    <xf numFmtId="0" fontId="2" fillId="0" borderId="8" xfId="50" applyFont="1" applyBorder="1"/>
    <xf numFmtId="3" fontId="2" fillId="0" borderId="8" xfId="50" applyNumberFormat="1" applyFont="1" applyBorder="1"/>
    <xf numFmtId="3" fontId="2" fillId="0" borderId="8" xfId="50" applyNumberFormat="1" applyFont="1" applyFill="1" applyBorder="1"/>
    <xf numFmtId="164" fontId="2" fillId="0" borderId="8" xfId="50" applyNumberFormat="1" applyFont="1" applyBorder="1"/>
    <xf numFmtId="3" fontId="3" fillId="0" borderId="9" xfId="50" applyNumberFormat="1" applyFont="1" applyBorder="1"/>
    <xf numFmtId="0" fontId="18" fillId="0" borderId="0" xfId="50" applyFont="1"/>
    <xf numFmtId="166" fontId="18" fillId="0" borderId="0" xfId="50" applyNumberFormat="1" applyFont="1"/>
    <xf numFmtId="3" fontId="18" fillId="0" borderId="0" xfId="50" applyNumberFormat="1" applyFont="1"/>
    <xf numFmtId="0" fontId="2" fillId="0" borderId="10" xfId="50" applyFont="1" applyBorder="1" applyAlignment="1">
      <alignment horizontal="left"/>
    </xf>
    <xf numFmtId="0" fontId="2" fillId="0" borderId="11" xfId="50" applyFont="1" applyBorder="1"/>
    <xf numFmtId="3" fontId="2" fillId="0" borderId="11" xfId="50" applyNumberFormat="1" applyFont="1" applyBorder="1"/>
    <xf numFmtId="3" fontId="2" fillId="0" borderId="11" xfId="50" applyNumberFormat="1" applyFont="1" applyFill="1" applyBorder="1"/>
    <xf numFmtId="164" fontId="3" fillId="0" borderId="59" xfId="50" applyNumberFormat="1" applyFont="1" applyBorder="1"/>
    <xf numFmtId="3" fontId="3" fillId="0" borderId="186" xfId="50" applyNumberFormat="1" applyFont="1" applyBorder="1"/>
    <xf numFmtId="0" fontId="5" fillId="0" borderId="13" xfId="50" applyFont="1" applyBorder="1" applyAlignment="1">
      <alignment horizontal="right"/>
    </xf>
    <xf numFmtId="0" fontId="5" fillId="0" borderId="14" xfId="50" applyFont="1" applyBorder="1"/>
    <xf numFmtId="3" fontId="5" fillId="0" borderId="14" xfId="50" applyNumberFormat="1" applyFont="1" applyBorder="1"/>
    <xf numFmtId="3" fontId="5" fillId="0" borderId="14" xfId="50" applyNumberFormat="1" applyFont="1" applyFill="1" applyBorder="1"/>
    <xf numFmtId="164" fontId="5" fillId="0" borderId="14" xfId="50" applyNumberFormat="1" applyFont="1" applyBorder="1"/>
    <xf numFmtId="3" fontId="5" fillId="0" borderId="164" xfId="50" applyNumberFormat="1" applyFont="1" applyBorder="1"/>
    <xf numFmtId="0" fontId="2" fillId="0" borderId="13" xfId="50" applyFont="1" applyBorder="1" applyAlignment="1">
      <alignment horizontal="right"/>
    </xf>
    <xf numFmtId="0" fontId="4" fillId="0" borderId="14" xfId="50" applyFont="1" applyBorder="1"/>
    <xf numFmtId="0" fontId="4" fillId="0" borderId="14" xfId="50" applyFont="1" applyFill="1" applyBorder="1"/>
    <xf numFmtId="3" fontId="5" fillId="0" borderId="0" xfId="50" applyNumberFormat="1" applyFont="1" applyBorder="1"/>
    <xf numFmtId="3" fontId="13" fillId="0" borderId="0" xfId="50" applyNumberFormat="1" applyFont="1"/>
    <xf numFmtId="0" fontId="13" fillId="0" borderId="14" xfId="50" applyFont="1" applyBorder="1" applyAlignment="1">
      <alignment wrapText="1"/>
    </xf>
    <xf numFmtId="0" fontId="13" fillId="0" borderId="14" xfId="50" applyFont="1" applyBorder="1"/>
    <xf numFmtId="0" fontId="2" fillId="0" borderId="13" xfId="50" applyFont="1" applyBorder="1" applyAlignment="1">
      <alignment horizontal="left"/>
    </xf>
    <xf numFmtId="0" fontId="2" fillId="0" borderId="14" xfId="50" applyFont="1" applyBorder="1"/>
    <xf numFmtId="3" fontId="3" fillId="0" borderId="14" xfId="50" applyNumberFormat="1" applyFont="1" applyBorder="1"/>
    <xf numFmtId="3" fontId="3" fillId="0" borderId="14" xfId="50" applyNumberFormat="1" applyFont="1" applyFill="1" applyBorder="1"/>
    <xf numFmtId="164" fontId="3" fillId="0" borderId="14" xfId="50" applyNumberFormat="1" applyFont="1" applyBorder="1"/>
    <xf numFmtId="3" fontId="3" fillId="0" borderId="164" xfId="50" applyNumberFormat="1" applyFont="1" applyBorder="1"/>
    <xf numFmtId="164" fontId="3" fillId="0" borderId="29" xfId="50" applyNumberFormat="1" applyFont="1" applyBorder="1"/>
    <xf numFmtId="3" fontId="3" fillId="0" borderId="120" xfId="50" applyNumberFormat="1" applyFont="1" applyBorder="1"/>
    <xf numFmtId="0" fontId="5" fillId="0" borderId="14" xfId="50" applyFont="1" applyBorder="1" applyAlignment="1">
      <alignment horizontal="left" wrapText="1"/>
    </xf>
    <xf numFmtId="0" fontId="2" fillId="0" borderId="20" xfId="50" applyFont="1" applyBorder="1" applyAlignment="1">
      <alignment horizontal="left"/>
    </xf>
    <xf numFmtId="0" fontId="2" fillId="0" borderId="21" xfId="50" applyFont="1" applyBorder="1"/>
    <xf numFmtId="3" fontId="2" fillId="0" borderId="22" xfId="50" applyNumberFormat="1" applyFont="1" applyBorder="1"/>
    <xf numFmtId="164" fontId="2" fillId="0" borderId="22" xfId="50" applyNumberFormat="1" applyFont="1" applyBorder="1"/>
    <xf numFmtId="3" fontId="3" fillId="0" borderId="23" xfId="50" applyNumberFormat="1" applyFont="1" applyBorder="1"/>
    <xf numFmtId="0" fontId="4" fillId="0" borderId="0" xfId="50" applyFont="1" applyBorder="1" applyAlignment="1">
      <alignment horizontal="right"/>
    </xf>
    <xf numFmtId="0" fontId="4" fillId="0" borderId="0" xfId="50" applyFont="1" applyBorder="1"/>
    <xf numFmtId="0" fontId="4" fillId="0" borderId="0" xfId="50" applyFont="1"/>
    <xf numFmtId="3" fontId="4" fillId="0" borderId="0" xfId="50" applyNumberFormat="1" applyFont="1"/>
    <xf numFmtId="49" fontId="13" fillId="0" borderId="0" xfId="50" applyNumberFormat="1" applyFont="1"/>
    <xf numFmtId="16" fontId="13" fillId="0" borderId="0" xfId="50" applyNumberFormat="1" applyFont="1"/>
    <xf numFmtId="0" fontId="22" fillId="0" borderId="0" xfId="0" applyFont="1"/>
    <xf numFmtId="0" fontId="33" fillId="0" borderId="0" xfId="0" applyFont="1"/>
    <xf numFmtId="0" fontId="56" fillId="0" borderId="0" xfId="0" applyFont="1"/>
    <xf numFmtId="0" fontId="22" fillId="0" borderId="0" xfId="0" applyFont="1" applyAlignment="1">
      <alignment horizontal="right"/>
    </xf>
    <xf numFmtId="14" fontId="13" fillId="0" borderId="0" xfId="0" applyNumberFormat="1" applyFont="1" applyAlignment="1">
      <alignment horizontal="left"/>
    </xf>
    <xf numFmtId="0" fontId="58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22" fillId="0" borderId="187" xfId="0" applyFont="1" applyBorder="1"/>
    <xf numFmtId="0" fontId="22" fillId="0" borderId="192" xfId="0" applyFont="1" applyBorder="1"/>
    <xf numFmtId="0" fontId="59" fillId="0" borderId="68" xfId="0" applyFont="1" applyBorder="1" applyAlignment="1">
      <alignment horizontal="center" vertical="center" wrapText="1"/>
    </xf>
    <xf numFmtId="0" fontId="59" fillId="0" borderId="68" xfId="0" applyFont="1" applyBorder="1" applyAlignment="1">
      <alignment horizontal="center" vertical="center"/>
    </xf>
    <xf numFmtId="0" fontId="59" fillId="0" borderId="48" xfId="0" applyFont="1" applyBorder="1" applyAlignment="1">
      <alignment horizontal="center" vertical="center"/>
    </xf>
    <xf numFmtId="0" fontId="59" fillId="0" borderId="69" xfId="0" applyFont="1" applyBorder="1" applyAlignment="1">
      <alignment horizontal="center" vertical="center"/>
    </xf>
    <xf numFmtId="0" fontId="59" fillId="0" borderId="193" xfId="0" applyFont="1" applyBorder="1" applyProtection="1"/>
    <xf numFmtId="3" fontId="59" fillId="0" borderId="79" xfId="0" applyNumberFormat="1" applyFont="1" applyBorder="1" applyProtection="1"/>
    <xf numFmtId="164" fontId="59" fillId="0" borderId="79" xfId="0" applyNumberFormat="1" applyFont="1" applyBorder="1" applyProtection="1"/>
    <xf numFmtId="164" fontId="59" fillId="0" borderId="19" xfId="0" applyNumberFormat="1" applyFont="1" applyBorder="1" applyProtection="1"/>
    <xf numFmtId="0" fontId="22" fillId="0" borderId="16" xfId="0" applyFont="1" applyBorder="1" applyProtection="1"/>
    <xf numFmtId="3" fontId="22" fillId="0" borderId="194" xfId="0" applyNumberFormat="1" applyFont="1" applyBorder="1" applyProtection="1"/>
    <xf numFmtId="3" fontId="22" fillId="0" borderId="52" xfId="0" applyNumberFormat="1" applyFont="1" applyBorder="1" applyAlignment="1" applyProtection="1">
      <alignment wrapText="1"/>
    </xf>
    <xf numFmtId="164" fontId="22" fillId="0" borderId="128" xfId="0" applyNumberFormat="1" applyFont="1" applyBorder="1"/>
    <xf numFmtId="3" fontId="22" fillId="0" borderId="195" xfId="0" applyNumberFormat="1" applyFont="1" applyBorder="1"/>
    <xf numFmtId="3" fontId="22" fillId="0" borderId="52" xfId="0" applyNumberFormat="1" applyFont="1" applyBorder="1" applyProtection="1"/>
    <xf numFmtId="164" fontId="59" fillId="0" borderId="5" xfId="0" applyNumberFormat="1" applyFont="1" applyBorder="1" applyProtection="1"/>
    <xf numFmtId="3" fontId="22" fillId="0" borderId="0" xfId="0" applyNumberFormat="1" applyFont="1" applyBorder="1" applyProtection="1"/>
    <xf numFmtId="3" fontId="22" fillId="0" borderId="128" xfId="0" applyNumberFormat="1" applyFont="1" applyBorder="1" applyProtection="1"/>
    <xf numFmtId="3" fontId="22" fillId="0" borderId="128" xfId="0" applyNumberFormat="1" applyFont="1" applyBorder="1"/>
    <xf numFmtId="164" fontId="59" fillId="0" borderId="6" xfId="0" applyNumberFormat="1" applyFont="1" applyBorder="1" applyProtection="1"/>
    <xf numFmtId="0" fontId="59" fillId="0" borderId="16" xfId="0" applyFont="1" applyBorder="1" applyAlignment="1" applyProtection="1">
      <alignment wrapText="1"/>
    </xf>
    <xf numFmtId="3" fontId="59" fillId="0" borderId="194" xfId="0" applyNumberFormat="1" applyFont="1" applyFill="1" applyBorder="1" applyProtection="1"/>
    <xf numFmtId="164" fontId="59" fillId="0" borderId="5" xfId="0" applyNumberFormat="1" applyFont="1" applyBorder="1" applyAlignment="1" applyProtection="1">
      <alignment horizontal="right"/>
    </xf>
    <xf numFmtId="3" fontId="22" fillId="0" borderId="194" xfId="0" applyNumberFormat="1" applyFont="1" applyFill="1" applyBorder="1" applyProtection="1"/>
    <xf numFmtId="3" fontId="22" fillId="0" borderId="52" xfId="0" applyNumberFormat="1" applyFont="1" applyFill="1" applyBorder="1" applyAlignment="1" applyProtection="1">
      <alignment wrapText="1"/>
    </xf>
    <xf numFmtId="3" fontId="22" fillId="0" borderId="195" xfId="0" applyNumberFormat="1" applyFont="1" applyFill="1" applyBorder="1"/>
    <xf numFmtId="3" fontId="59" fillId="0" borderId="52" xfId="0" applyNumberFormat="1" applyFont="1" applyFill="1" applyBorder="1" applyProtection="1"/>
    <xf numFmtId="3" fontId="22" fillId="0" borderId="196" xfId="0" applyNumberFormat="1" applyFont="1" applyFill="1" applyBorder="1" applyProtection="1"/>
    <xf numFmtId="3" fontId="22" fillId="0" borderId="52" xfId="0" applyNumberFormat="1" applyFont="1" applyFill="1" applyBorder="1" applyProtection="1"/>
    <xf numFmtId="3" fontId="22" fillId="0" borderId="0" xfId="0" applyNumberFormat="1" applyFont="1" applyFill="1" applyBorder="1"/>
    <xf numFmtId="164" fontId="22" fillId="0" borderId="6" xfId="0" applyNumberFormat="1" applyFont="1" applyBorder="1" applyProtection="1"/>
    <xf numFmtId="0" fontId="22" fillId="0" borderId="16" xfId="0" applyFont="1" applyBorder="1" applyAlignment="1" applyProtection="1">
      <alignment wrapText="1"/>
    </xf>
    <xf numFmtId="3" fontId="22" fillId="0" borderId="194" xfId="0" applyNumberFormat="1" applyFont="1" applyFill="1" applyBorder="1" applyAlignment="1" applyProtection="1">
      <alignment wrapText="1"/>
    </xf>
    <xf numFmtId="164" fontId="22" fillId="0" borderId="5" xfId="0" applyNumberFormat="1" applyFont="1" applyFill="1" applyBorder="1" applyAlignment="1" applyProtection="1">
      <alignment horizontal="right"/>
    </xf>
    <xf numFmtId="164" fontId="22" fillId="0" borderId="5" xfId="0" applyNumberFormat="1" applyFont="1" applyBorder="1" applyAlignment="1" applyProtection="1">
      <alignment horizontal="right"/>
    </xf>
    <xf numFmtId="164" fontId="22" fillId="0" borderId="6" xfId="0" applyNumberFormat="1" applyFont="1" applyBorder="1" applyAlignment="1" applyProtection="1">
      <alignment horizontal="right"/>
    </xf>
    <xf numFmtId="164" fontId="22" fillId="0" borderId="5" xfId="0" applyNumberFormat="1" applyFont="1" applyBorder="1" applyProtection="1"/>
    <xf numFmtId="0" fontId="22" fillId="0" borderId="192" xfId="0" applyFont="1" applyBorder="1" applyProtection="1"/>
    <xf numFmtId="0" fontId="59" fillId="0" borderId="192" xfId="0" applyFont="1" applyBorder="1" applyAlignment="1" applyProtection="1">
      <alignment wrapText="1"/>
    </xf>
    <xf numFmtId="3" fontId="59" fillId="12" borderId="194" xfId="0" applyNumberFormat="1" applyFont="1" applyFill="1" applyBorder="1" applyProtection="1"/>
    <xf numFmtId="164" fontId="59" fillId="12" borderId="5" xfId="0" applyNumberFormat="1" applyFont="1" applyFill="1" applyBorder="1" applyProtection="1"/>
    <xf numFmtId="164" fontId="59" fillId="0" borderId="5" xfId="0" applyNumberFormat="1" applyFont="1" applyFill="1" applyBorder="1" applyAlignment="1" applyProtection="1">
      <alignment horizontal="right"/>
    </xf>
    <xf numFmtId="3" fontId="59" fillId="0" borderId="196" xfId="0" applyNumberFormat="1" applyFont="1" applyBorder="1" applyProtection="1"/>
    <xf numFmtId="164" fontId="22" fillId="0" borderId="5" xfId="0" applyNumberFormat="1" applyFont="1" applyFill="1" applyBorder="1" applyProtection="1"/>
    <xf numFmtId="164" fontId="59" fillId="0" borderId="5" xfId="0" applyNumberFormat="1" applyFont="1" applyFill="1" applyBorder="1" applyProtection="1"/>
    <xf numFmtId="3" fontId="59" fillId="0" borderId="0" xfId="0" applyNumberFormat="1" applyFont="1" applyFill="1" applyBorder="1" applyProtection="1"/>
    <xf numFmtId="3" fontId="59" fillId="0" borderId="195" xfId="0" applyNumberFormat="1" applyFont="1" applyFill="1" applyBorder="1" applyProtection="1"/>
    <xf numFmtId="3" fontId="59" fillId="0" borderId="196" xfId="0" applyNumberFormat="1" applyFont="1" applyFill="1" applyBorder="1" applyProtection="1"/>
    <xf numFmtId="0" fontId="22" fillId="0" borderId="192" xfId="0" applyFont="1" applyFill="1" applyBorder="1" applyAlignment="1" applyProtection="1">
      <alignment wrapText="1"/>
    </xf>
    <xf numFmtId="3" fontId="22" fillId="0" borderId="196" xfId="0" applyNumberFormat="1" applyFont="1" applyFill="1" applyBorder="1"/>
    <xf numFmtId="3" fontId="22" fillId="0" borderId="0" xfId="0" applyNumberFormat="1" applyFont="1" applyFill="1" applyBorder="1" applyProtection="1"/>
    <xf numFmtId="3" fontId="60" fillId="0" borderId="194" xfId="0" applyNumberFormat="1" applyFont="1" applyFill="1" applyBorder="1" applyProtection="1"/>
    <xf numFmtId="164" fontId="60" fillId="0" borderId="5" xfId="0" applyNumberFormat="1" applyFont="1" applyFill="1" applyBorder="1" applyProtection="1"/>
    <xf numFmtId="0" fontId="22" fillId="0" borderId="16" xfId="0" applyFont="1" applyFill="1" applyBorder="1" applyAlignment="1" applyProtection="1">
      <alignment wrapText="1"/>
    </xf>
    <xf numFmtId="0" fontId="22" fillId="0" borderId="16" xfId="0" applyFont="1" applyFill="1" applyBorder="1" applyAlignment="1" applyProtection="1">
      <alignment horizontal="center" wrapText="1"/>
    </xf>
    <xf numFmtId="3" fontId="22" fillId="0" borderId="5" xfId="0" applyNumberFormat="1" applyFont="1" applyFill="1" applyBorder="1"/>
    <xf numFmtId="0" fontId="22" fillId="0" borderId="16" xfId="0" applyFont="1" applyFill="1" applyBorder="1" applyAlignment="1" applyProtection="1">
      <alignment horizontal="left" wrapText="1"/>
    </xf>
    <xf numFmtId="3" fontId="22" fillId="0" borderId="128" xfId="0" applyNumberFormat="1" applyFont="1" applyFill="1" applyBorder="1"/>
    <xf numFmtId="3" fontId="22" fillId="12" borderId="194" xfId="0" applyNumberFormat="1" applyFont="1" applyFill="1" applyBorder="1" applyProtection="1"/>
    <xf numFmtId="3" fontId="22" fillId="12" borderId="52" xfId="0" applyNumberFormat="1" applyFont="1" applyFill="1" applyBorder="1" applyAlignment="1" applyProtection="1">
      <alignment wrapText="1"/>
    </xf>
    <xf numFmtId="3" fontId="22" fillId="12" borderId="196" xfId="0" applyNumberFormat="1" applyFont="1" applyFill="1" applyBorder="1"/>
    <xf numFmtId="3" fontId="22" fillId="12" borderId="128" xfId="0" applyNumberFormat="1" applyFont="1" applyFill="1" applyBorder="1" applyProtection="1"/>
    <xf numFmtId="3" fontId="22" fillId="12" borderId="128" xfId="0" applyNumberFormat="1" applyFont="1" applyFill="1" applyBorder="1" applyAlignment="1" applyProtection="1">
      <alignment wrapText="1"/>
    </xf>
    <xf numFmtId="164" fontId="22" fillId="0" borderId="128" xfId="0" applyNumberFormat="1" applyFont="1" applyFill="1" applyBorder="1" applyProtection="1"/>
    <xf numFmtId="3" fontId="22" fillId="12" borderId="128" xfId="0" applyNumberFormat="1" applyFont="1" applyFill="1" applyBorder="1"/>
    <xf numFmtId="164" fontId="22" fillId="0" borderId="128" xfId="0" applyNumberFormat="1" applyFont="1" applyFill="1" applyBorder="1" applyAlignment="1" applyProtection="1">
      <alignment horizontal="right"/>
    </xf>
    <xf numFmtId="3" fontId="22" fillId="0" borderId="128" xfId="0" applyNumberFormat="1" applyFont="1" applyFill="1" applyBorder="1" applyProtection="1"/>
    <xf numFmtId="0" fontId="33" fillId="0" borderId="0" xfId="0" applyFont="1" applyBorder="1"/>
    <xf numFmtId="3" fontId="22" fillId="0" borderId="5" xfId="0" applyNumberFormat="1" applyFont="1" applyFill="1" applyBorder="1" applyProtection="1"/>
    <xf numFmtId="0" fontId="22" fillId="0" borderId="197" xfId="0" applyFont="1" applyBorder="1" applyProtection="1"/>
    <xf numFmtId="3" fontId="22" fillId="12" borderId="198" xfId="0" applyNumberFormat="1" applyFont="1" applyFill="1" applyBorder="1" applyProtection="1"/>
    <xf numFmtId="3" fontId="22" fillId="12" borderId="198" xfId="0" applyNumberFormat="1" applyFont="1" applyFill="1" applyBorder="1" applyAlignment="1" applyProtection="1">
      <alignment wrapText="1"/>
    </xf>
    <xf numFmtId="164" fontId="22" fillId="0" borderId="26" xfId="0" applyNumberFormat="1" applyFont="1" applyFill="1" applyBorder="1" applyProtection="1"/>
    <xf numFmtId="3" fontId="22" fillId="12" borderId="198" xfId="0" applyNumberFormat="1" applyFont="1" applyFill="1" applyBorder="1"/>
    <xf numFmtId="164" fontId="22" fillId="0" borderId="198" xfId="0" applyNumberFormat="1" applyFont="1" applyFill="1" applyBorder="1" applyAlignment="1" applyProtection="1">
      <alignment horizontal="right"/>
    </xf>
    <xf numFmtId="3" fontId="22" fillId="0" borderId="26" xfId="0" applyNumberFormat="1" applyFont="1" applyFill="1" applyBorder="1" applyProtection="1"/>
    <xf numFmtId="164" fontId="22" fillId="0" borderId="27" xfId="0" applyNumberFormat="1" applyFont="1" applyBorder="1" applyProtection="1"/>
    <xf numFmtId="3" fontId="33" fillId="0" borderId="0" xfId="0" applyNumberFormat="1" applyFont="1"/>
    <xf numFmtId="0" fontId="61" fillId="0" borderId="0" xfId="21" applyFont="1"/>
    <xf numFmtId="0" fontId="33" fillId="0" borderId="0" xfId="21" applyFont="1"/>
    <xf numFmtId="0" fontId="61" fillId="0" borderId="0" xfId="21" applyFont="1" applyAlignment="1">
      <alignment horizontal="right"/>
    </xf>
    <xf numFmtId="0" fontId="29" fillId="0" borderId="0" xfId="21"/>
    <xf numFmtId="14" fontId="13" fillId="0" borderId="0" xfId="21" applyNumberFormat="1" applyFont="1" applyAlignment="1">
      <alignment horizontal="left"/>
    </xf>
    <xf numFmtId="0" fontId="61" fillId="0" borderId="0" xfId="21" applyFont="1" applyAlignment="1">
      <alignment horizontal="center"/>
    </xf>
    <xf numFmtId="3" fontId="61" fillId="0" borderId="0" xfId="21" applyNumberFormat="1" applyFont="1" applyAlignment="1">
      <alignment horizontal="center"/>
    </xf>
    <xf numFmtId="3" fontId="33" fillId="0" borderId="0" xfId="21" applyNumberFormat="1" applyFont="1"/>
    <xf numFmtId="3" fontId="33" fillId="0" borderId="0" xfId="21" applyNumberFormat="1" applyFont="1" applyBorder="1"/>
    <xf numFmtId="0" fontId="29" fillId="0" borderId="0" xfId="21" applyBorder="1"/>
    <xf numFmtId="0" fontId="22" fillId="0" borderId="68" xfId="51" applyFont="1" applyBorder="1"/>
    <xf numFmtId="0" fontId="22" fillId="0" borderId="52" xfId="51" applyFont="1" applyBorder="1"/>
    <xf numFmtId="0" fontId="59" fillId="0" borderId="68" xfId="51" applyFont="1" applyBorder="1" applyAlignment="1">
      <alignment horizontal="center" vertical="center" wrapText="1"/>
    </xf>
    <xf numFmtId="0" fontId="59" fillId="0" borderId="200" xfId="51" applyFont="1" applyBorder="1" applyAlignment="1">
      <alignment horizontal="center" vertical="center"/>
    </xf>
    <xf numFmtId="0" fontId="59" fillId="0" borderId="14" xfId="51" applyFont="1" applyBorder="1" applyAlignment="1">
      <alignment horizontal="center" vertical="center" wrapText="1"/>
    </xf>
    <xf numFmtId="0" fontId="59" fillId="0" borderId="201" xfId="51" applyFont="1" applyBorder="1" applyAlignment="1">
      <alignment horizontal="center" vertical="center" wrapText="1"/>
    </xf>
    <xf numFmtId="0" fontId="59" fillId="0" borderId="48" xfId="51" applyFont="1" applyBorder="1" applyAlignment="1">
      <alignment horizontal="center" vertical="center"/>
    </xf>
    <xf numFmtId="0" fontId="59" fillId="0" borderId="48" xfId="51" applyFont="1" applyBorder="1" applyAlignment="1">
      <alignment horizontal="center" vertical="center" wrapText="1"/>
    </xf>
    <xf numFmtId="0" fontId="59" fillId="0" borderId="202" xfId="51" applyFont="1" applyBorder="1" applyProtection="1"/>
    <xf numFmtId="3" fontId="59" fillId="0" borderId="79" xfId="51" applyNumberFormat="1" applyFont="1" applyFill="1" applyBorder="1" applyProtection="1"/>
    <xf numFmtId="3" fontId="59" fillId="0" borderId="79" xfId="51" applyNumberFormat="1" applyFont="1" applyBorder="1" applyProtection="1"/>
    <xf numFmtId="3" fontId="59" fillId="0" borderId="52" xfId="0" applyNumberFormat="1" applyFont="1" applyBorder="1" applyProtection="1"/>
    <xf numFmtId="0" fontId="22" fillId="0" borderId="195" xfId="51" applyFont="1" applyBorder="1" applyProtection="1"/>
    <xf numFmtId="3" fontId="22" fillId="0" borderId="194" xfId="51" applyNumberFormat="1" applyFont="1" applyBorder="1" applyProtection="1"/>
    <xf numFmtId="3" fontId="22" fillId="0" borderId="52" xfId="51" applyNumberFormat="1" applyFont="1" applyBorder="1" applyAlignment="1" applyProtection="1">
      <alignment wrapText="1"/>
    </xf>
    <xf numFmtId="164" fontId="22" fillId="0" borderId="5" xfId="51" applyNumberFormat="1" applyFont="1" applyBorder="1"/>
    <xf numFmtId="3" fontId="22" fillId="0" borderId="196" xfId="51" applyNumberFormat="1" applyFont="1" applyBorder="1"/>
    <xf numFmtId="3" fontId="22" fillId="0" borderId="52" xfId="51" applyNumberFormat="1" applyFont="1" applyBorder="1" applyProtection="1"/>
    <xf numFmtId="164" fontId="22" fillId="0" borderId="52" xfId="51" applyNumberFormat="1" applyFont="1" applyBorder="1" applyAlignment="1" applyProtection="1">
      <alignment horizontal="right"/>
    </xf>
    <xf numFmtId="3" fontId="22" fillId="0" borderId="0" xfId="51" applyNumberFormat="1" applyFont="1" applyBorder="1"/>
    <xf numFmtId="164" fontId="22" fillId="0" borderId="5" xfId="51" applyNumberFormat="1" applyFont="1" applyBorder="1" applyProtection="1"/>
    <xf numFmtId="0" fontId="59" fillId="0" borderId="195" xfId="51" applyFont="1" applyFill="1" applyBorder="1" applyAlignment="1" applyProtection="1">
      <alignment wrapText="1"/>
    </xf>
    <xf numFmtId="3" fontId="59" fillId="0" borderId="194" xfId="51" applyNumberFormat="1" applyFont="1" applyBorder="1" applyProtection="1"/>
    <xf numFmtId="0" fontId="22" fillId="0" borderId="195" xfId="51" applyFont="1" applyFill="1" applyBorder="1" applyAlignment="1" applyProtection="1">
      <alignment wrapText="1"/>
    </xf>
    <xf numFmtId="3" fontId="59" fillId="0" borderId="52" xfId="51" applyNumberFormat="1" applyFont="1" applyBorder="1" applyAlignment="1" applyProtection="1">
      <alignment wrapText="1"/>
    </xf>
    <xf numFmtId="3" fontId="59" fillId="0" borderId="194" xfId="51" applyNumberFormat="1" applyFont="1" applyFill="1" applyBorder="1" applyProtection="1"/>
    <xf numFmtId="3" fontId="59" fillId="0" borderId="0" xfId="51" applyNumberFormat="1" applyFont="1" applyFill="1" applyBorder="1" applyProtection="1"/>
    <xf numFmtId="164" fontId="59" fillId="0" borderId="195" xfId="0" applyNumberFormat="1" applyFont="1" applyBorder="1" applyAlignment="1" applyProtection="1">
      <alignment horizontal="right"/>
    </xf>
    <xf numFmtId="164" fontId="59" fillId="0" borderId="127" xfId="0" applyNumberFormat="1" applyFont="1" applyFill="1" applyBorder="1" applyProtection="1"/>
    <xf numFmtId="0" fontId="22" fillId="0" borderId="203" xfId="51" applyFont="1" applyFill="1" applyBorder="1" applyProtection="1"/>
    <xf numFmtId="3" fontId="22" fillId="0" borderId="204" xfId="51" applyNumberFormat="1" applyFont="1" applyFill="1" applyBorder="1" applyProtection="1"/>
    <xf numFmtId="3" fontId="22" fillId="0" borderId="49" xfId="51" applyNumberFormat="1" applyFont="1" applyFill="1" applyBorder="1" applyAlignment="1" applyProtection="1">
      <alignment wrapText="1"/>
    </xf>
    <xf numFmtId="164" fontId="22" fillId="0" borderId="11" xfId="0" applyNumberFormat="1" applyFont="1" applyFill="1" applyBorder="1" applyProtection="1"/>
    <xf numFmtId="3" fontId="22" fillId="0" borderId="203" xfId="51" applyNumberFormat="1" applyFont="1" applyFill="1" applyBorder="1"/>
    <xf numFmtId="3" fontId="22" fillId="0" borderId="49" xfId="51" applyNumberFormat="1" applyFont="1" applyFill="1" applyBorder="1" applyProtection="1"/>
    <xf numFmtId="164" fontId="59" fillId="0" borderId="49" xfId="0" applyNumberFormat="1" applyFont="1" applyFill="1" applyBorder="1" applyProtection="1"/>
    <xf numFmtId="3" fontId="22" fillId="0" borderId="49" xfId="0" applyNumberFormat="1" applyFont="1" applyFill="1" applyBorder="1" applyProtection="1"/>
    <xf numFmtId="164" fontId="22" fillId="0" borderId="205" xfId="0" applyNumberFormat="1" applyFont="1" applyFill="1" applyBorder="1" applyProtection="1"/>
    <xf numFmtId="0" fontId="22" fillId="0" borderId="0" xfId="21" applyFont="1"/>
    <xf numFmtId="0" fontId="18" fillId="0" borderId="0" xfId="21" applyFont="1"/>
    <xf numFmtId="3" fontId="22" fillId="0" borderId="0" xfId="51" applyNumberFormat="1" applyFont="1" applyFill="1" applyBorder="1" applyAlignment="1" applyProtection="1">
      <alignment wrapText="1"/>
    </xf>
    <xf numFmtId="0" fontId="59" fillId="0" borderId="0" xfId="52" applyFont="1" applyFill="1" applyAlignment="1">
      <alignment horizontal="center" vertical="center" wrapText="1"/>
    </xf>
    <xf numFmtId="0" fontId="63" fillId="0" borderId="0" xfId="52" applyFont="1" applyFill="1" applyAlignment="1">
      <alignment vertical="center"/>
    </xf>
    <xf numFmtId="0" fontId="22" fillId="0" borderId="0" xfId="52" applyFont="1" applyFill="1" applyAlignment="1">
      <alignment vertical="center"/>
    </xf>
    <xf numFmtId="0" fontId="56" fillId="0" borderId="0" xfId="52" applyFont="1" applyFill="1" applyAlignment="1">
      <alignment vertical="center"/>
    </xf>
    <xf numFmtId="0" fontId="59" fillId="0" borderId="0" xfId="52" applyFont="1" applyFill="1" applyBorder="1" applyAlignment="1">
      <alignment horizontal="center" vertical="center" wrapText="1"/>
    </xf>
    <xf numFmtId="0" fontId="58" fillId="0" borderId="0" xfId="52" applyFont="1" applyFill="1" applyAlignment="1">
      <alignment vertical="center"/>
    </xf>
    <xf numFmtId="0" fontId="22" fillId="0" borderId="0" xfId="52" applyFont="1" applyFill="1" applyBorder="1" applyAlignment="1">
      <alignment horizontal="center" vertical="center" wrapText="1"/>
    </xf>
    <xf numFmtId="0" fontId="22" fillId="0" borderId="213" xfId="52" applyFont="1" applyFill="1" applyBorder="1" applyAlignment="1">
      <alignment horizontal="center" vertical="center" wrapText="1"/>
    </xf>
    <xf numFmtId="0" fontId="66" fillId="0" borderId="0" xfId="52" applyFont="1" applyFill="1" applyAlignment="1">
      <alignment vertical="center"/>
    </xf>
    <xf numFmtId="0" fontId="67" fillId="0" borderId="219" xfId="52" applyFont="1" applyFill="1" applyBorder="1" applyAlignment="1">
      <alignment horizontal="center" vertical="center"/>
    </xf>
    <xf numFmtId="0" fontId="67" fillId="0" borderId="220" xfId="52" applyFont="1" applyFill="1" applyBorder="1" applyAlignment="1">
      <alignment horizontal="center"/>
    </xf>
    <xf numFmtId="0" fontId="67" fillId="0" borderId="221" xfId="52" applyFont="1" applyFill="1" applyBorder="1" applyAlignment="1">
      <alignment horizontal="center"/>
    </xf>
    <xf numFmtId="0" fontId="67" fillId="0" borderId="219" xfId="52" applyFont="1" applyFill="1" applyBorder="1" applyAlignment="1">
      <alignment horizontal="center"/>
    </xf>
    <xf numFmtId="0" fontId="67" fillId="0" borderId="222" xfId="52" applyFont="1" applyFill="1" applyBorder="1" applyAlignment="1">
      <alignment horizontal="center"/>
    </xf>
    <xf numFmtId="0" fontId="67" fillId="0" borderId="0" xfId="52" applyFont="1" applyFill="1" applyBorder="1" applyAlignment="1">
      <alignment horizontal="center"/>
    </xf>
    <xf numFmtId="0" fontId="67" fillId="0" borderId="0" xfId="52" applyFont="1" applyFill="1"/>
    <xf numFmtId="0" fontId="22" fillId="0" borderId="223" xfId="52" applyFont="1" applyFill="1" applyBorder="1" applyAlignment="1">
      <alignment horizontal="left" indent="1"/>
    </xf>
    <xf numFmtId="3" fontId="22" fillId="0" borderId="224" xfId="52" applyNumberFormat="1" applyFont="1" applyFill="1" applyBorder="1"/>
    <xf numFmtId="3" fontId="22" fillId="0" borderId="225" xfId="52" applyNumberFormat="1" applyFont="1" applyFill="1" applyBorder="1"/>
    <xf numFmtId="3" fontId="22" fillId="0" borderId="223" xfId="52" applyNumberFormat="1" applyFont="1" applyFill="1" applyBorder="1"/>
    <xf numFmtId="3" fontId="22" fillId="0" borderId="226" xfId="52" applyNumberFormat="1" applyFont="1" applyFill="1" applyBorder="1"/>
    <xf numFmtId="3" fontId="22" fillId="0" borderId="0" xfId="52" applyNumberFormat="1" applyFont="1" applyFill="1" applyBorder="1"/>
    <xf numFmtId="3" fontId="22" fillId="0" borderId="227" xfId="52" applyNumberFormat="1" applyFont="1" applyFill="1" applyBorder="1"/>
    <xf numFmtId="0" fontId="22" fillId="0" borderId="228" xfId="52" applyFont="1" applyFill="1" applyBorder="1"/>
    <xf numFmtId="0" fontId="56" fillId="0" borderId="0" xfId="52" applyFont="1" applyFill="1"/>
    <xf numFmtId="0" fontId="22" fillId="0" borderId="212" xfId="52" applyFont="1" applyFill="1" applyBorder="1" applyAlignment="1">
      <alignment horizontal="left" indent="1"/>
    </xf>
    <xf numFmtId="3" fontId="22" fillId="0" borderId="213" xfId="52" applyNumberFormat="1" applyFont="1" applyFill="1" applyBorder="1"/>
    <xf numFmtId="3" fontId="22" fillId="0" borderId="214" xfId="52" applyNumberFormat="1" applyFont="1" applyFill="1" applyBorder="1"/>
    <xf numFmtId="3" fontId="22" fillId="0" borderId="212" xfId="52" applyNumberFormat="1" applyFont="1" applyFill="1" applyBorder="1"/>
    <xf numFmtId="3" fontId="22" fillId="0" borderId="215" xfId="52" applyNumberFormat="1" applyFont="1" applyFill="1" applyBorder="1"/>
    <xf numFmtId="3" fontId="22" fillId="0" borderId="229" xfId="52" applyNumberFormat="1" applyFont="1" applyFill="1" applyBorder="1"/>
    <xf numFmtId="0" fontId="22" fillId="0" borderId="230" xfId="52" applyFont="1" applyFill="1" applyBorder="1"/>
    <xf numFmtId="0" fontId="56" fillId="0" borderId="0" xfId="52" applyFont="1" applyFill="1" applyBorder="1"/>
    <xf numFmtId="3" fontId="22" fillId="0" borderId="231" xfId="52" applyNumberFormat="1" applyFont="1" applyFill="1" applyBorder="1"/>
    <xf numFmtId="3" fontId="68" fillId="0" borderId="215" xfId="52" applyNumberFormat="1" applyFont="1" applyFill="1" applyBorder="1"/>
    <xf numFmtId="3" fontId="68" fillId="0" borderId="0" xfId="52" applyNumberFormat="1" applyFont="1" applyFill="1" applyBorder="1"/>
    <xf numFmtId="0" fontId="22" fillId="0" borderId="212" xfId="52" applyFont="1" applyFill="1" applyBorder="1" applyAlignment="1">
      <alignment horizontal="right" indent="1"/>
    </xf>
    <xf numFmtId="0" fontId="22" fillId="0" borderId="232" xfId="52" applyFont="1" applyFill="1" applyBorder="1" applyAlignment="1">
      <alignment horizontal="left" indent="1"/>
    </xf>
    <xf numFmtId="0" fontId="22" fillId="0" borderId="233" xfId="52" applyFont="1" applyFill="1" applyBorder="1" applyAlignment="1">
      <alignment horizontal="left" indent="1"/>
    </xf>
    <xf numFmtId="3" fontId="22" fillId="0" borderId="234" xfId="52" applyNumberFormat="1" applyFont="1" applyFill="1" applyBorder="1"/>
    <xf numFmtId="3" fontId="22" fillId="0" borderId="235" xfId="52" applyNumberFormat="1" applyFont="1" applyFill="1" applyBorder="1"/>
    <xf numFmtId="3" fontId="22" fillId="0" borderId="233" xfId="52" applyNumberFormat="1" applyFont="1" applyFill="1" applyBorder="1"/>
    <xf numFmtId="3" fontId="22" fillId="0" borderId="236" xfId="52" applyNumberFormat="1" applyFont="1" applyFill="1" applyBorder="1"/>
    <xf numFmtId="3" fontId="22" fillId="0" borderId="237" xfId="52" applyNumberFormat="1" applyFont="1" applyFill="1" applyBorder="1"/>
    <xf numFmtId="0" fontId="22" fillId="0" borderId="238" xfId="52" applyFont="1" applyFill="1" applyBorder="1"/>
    <xf numFmtId="0" fontId="69" fillId="0" borderId="239" xfId="52" applyFont="1" applyFill="1" applyBorder="1" applyAlignment="1">
      <alignment horizontal="left" indent="1"/>
    </xf>
    <xf numFmtId="3" fontId="8" fillId="0" borderId="240" xfId="52" applyNumberFormat="1" applyFont="1" applyFill="1" applyBorder="1"/>
    <xf numFmtId="3" fontId="8" fillId="0" borderId="241" xfId="52" applyNumberFormat="1" applyFont="1" applyFill="1" applyBorder="1"/>
    <xf numFmtId="3" fontId="8" fillId="0" borderId="239" xfId="52" applyNumberFormat="1" applyFont="1" applyFill="1" applyBorder="1"/>
    <xf numFmtId="3" fontId="8" fillId="0" borderId="242" xfId="52" applyNumberFormat="1" applyFont="1" applyFill="1" applyBorder="1"/>
    <xf numFmtId="3" fontId="8" fillId="0" borderId="0" xfId="52" applyNumberFormat="1" applyFont="1" applyFill="1" applyBorder="1"/>
    <xf numFmtId="3" fontId="70" fillId="0" borderId="243" xfId="52" applyNumberFormat="1" applyFont="1" applyFill="1" applyBorder="1"/>
    <xf numFmtId="4" fontId="70" fillId="0" borderId="244" xfId="52" applyNumberFormat="1" applyFont="1" applyFill="1" applyBorder="1"/>
    <xf numFmtId="0" fontId="71" fillId="0" borderId="0" xfId="52" applyFont="1" applyFill="1"/>
    <xf numFmtId="0" fontId="58" fillId="0" borderId="0" xfId="52" applyFont="1" applyFill="1"/>
    <xf numFmtId="0" fontId="63" fillId="0" borderId="0" xfId="52" applyFont="1" applyFill="1"/>
    <xf numFmtId="0" fontId="22" fillId="0" borderId="0" xfId="52" applyFont="1" applyFill="1"/>
    <xf numFmtId="0" fontId="61" fillId="0" borderId="0" xfId="53" applyFont="1" applyFill="1" applyBorder="1"/>
    <xf numFmtId="0" fontId="73" fillId="0" borderId="0" xfId="52" applyFont="1" applyFill="1" applyBorder="1"/>
    <xf numFmtId="3" fontId="73" fillId="0" borderId="0" xfId="52" applyNumberFormat="1" applyFont="1" applyFill="1" applyBorder="1"/>
    <xf numFmtId="0" fontId="63" fillId="0" borderId="0" xfId="52" applyFont="1" applyFill="1" applyBorder="1"/>
    <xf numFmtId="0" fontId="22" fillId="0" borderId="0" xfId="52" applyFont="1" applyFill="1" applyBorder="1"/>
    <xf numFmtId="0" fontId="74" fillId="0" borderId="0" xfId="52" applyFont="1" applyFill="1" applyBorder="1" applyAlignment="1">
      <alignment horizontal="left" vertical="center" wrapText="1"/>
    </xf>
    <xf numFmtId="0" fontId="70" fillId="0" borderId="0" xfId="52" applyFont="1" applyFill="1" applyBorder="1"/>
    <xf numFmtId="0" fontId="71" fillId="0" borderId="0" xfId="52" applyFont="1" applyFill="1" applyBorder="1"/>
    <xf numFmtId="0" fontId="73" fillId="0" borderId="0" xfId="52" applyFont="1" applyFill="1"/>
    <xf numFmtId="0" fontId="63" fillId="0" borderId="0" xfId="52" applyFont="1" applyFill="1" applyAlignment="1">
      <alignment horizontal="right"/>
    </xf>
    <xf numFmtId="3" fontId="63" fillId="0" borderId="0" xfId="52" applyNumberFormat="1" applyFont="1" applyFill="1"/>
    <xf numFmtId="3" fontId="63" fillId="0" borderId="0" xfId="52" applyNumberFormat="1" applyFont="1" applyFill="1" applyAlignment="1">
      <alignment horizontal="right"/>
    </xf>
    <xf numFmtId="3" fontId="22" fillId="0" borderId="0" xfId="52" applyNumberFormat="1" applyFont="1" applyFill="1"/>
    <xf numFmtId="3" fontId="75" fillId="0" borderId="0" xfId="52" applyNumberFormat="1" applyFont="1" applyFill="1" applyAlignment="1">
      <alignment horizontal="right"/>
    </xf>
    <xf numFmtId="3" fontId="59" fillId="0" borderId="0" xfId="52" applyNumberFormat="1" applyFont="1" applyFill="1"/>
    <xf numFmtId="0" fontId="76" fillId="0" borderId="0" xfId="52" applyFont="1" applyFill="1" applyAlignment="1">
      <alignment horizontal="right"/>
    </xf>
    <xf numFmtId="3" fontId="76" fillId="0" borderId="0" xfId="52" applyNumberFormat="1" applyFont="1" applyFill="1"/>
    <xf numFmtId="0" fontId="8" fillId="0" borderId="0" xfId="0" applyFont="1" applyAlignment="1">
      <alignment horizontal="left" vertical="center" wrapText="1"/>
    </xf>
    <xf numFmtId="14" fontId="13" fillId="0" borderId="0" xfId="1" applyNumberFormat="1" applyFont="1" applyAlignment="1">
      <alignment horizontal="left"/>
    </xf>
    <xf numFmtId="0" fontId="1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1" xfId="1" applyFont="1" applyBorder="1" applyAlignment="1"/>
    <xf numFmtId="0" fontId="1" fillId="0" borderId="4" xfId="1" applyFont="1" applyBorder="1" applyAlignment="1"/>
    <xf numFmtId="0" fontId="2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 shrinkToFit="1"/>
    </xf>
    <xf numFmtId="0" fontId="1" fillId="0" borderId="5" xfId="1" applyFont="1" applyBorder="1" applyAlignment="1">
      <alignment horizontal="center" vertical="center" wrapText="1" shrinkToFit="1"/>
    </xf>
    <xf numFmtId="0" fontId="2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14" fontId="1" fillId="0" borderId="0" xfId="5" applyNumberFormat="1" applyFont="1" applyAlignment="1">
      <alignment horizontal="left"/>
    </xf>
    <xf numFmtId="0" fontId="1" fillId="0" borderId="0" xfId="5" applyFont="1" applyAlignment="1">
      <alignment horizontal="left"/>
    </xf>
    <xf numFmtId="0" fontId="2" fillId="0" borderId="0" xfId="5" applyFont="1" applyAlignment="1">
      <alignment horizontal="center"/>
    </xf>
    <xf numFmtId="0" fontId="1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1" fillId="0" borderId="0" xfId="5" applyAlignment="1"/>
    <xf numFmtId="0" fontId="2" fillId="0" borderId="1" xfId="5" applyFont="1" applyBorder="1" applyAlignment="1">
      <alignment vertical="center"/>
    </xf>
    <xf numFmtId="0" fontId="6" fillId="0" borderId="25" xfId="5" applyFont="1" applyBorder="1" applyAlignment="1">
      <alignment vertical="center"/>
    </xf>
    <xf numFmtId="0" fontId="2" fillId="0" borderId="2" xfId="5" applyFont="1" applyBorder="1" applyAlignment="1">
      <alignment horizontal="center" vertical="center"/>
    </xf>
    <xf numFmtId="0" fontId="1" fillId="0" borderId="26" xfId="5" applyFont="1" applyBorder="1" applyAlignment="1">
      <alignment horizontal="center" vertical="center"/>
    </xf>
    <xf numFmtId="0" fontId="2" fillId="0" borderId="2" xfId="5" applyFont="1" applyBorder="1" applyAlignment="1">
      <alignment horizontal="center" vertical="center" wrapText="1"/>
    </xf>
    <xf numFmtId="0" fontId="1" fillId="0" borderId="26" xfId="5" applyFont="1" applyBorder="1" applyAlignment="1">
      <alignment horizontal="center" vertical="center" wrapText="1"/>
    </xf>
    <xf numFmtId="0" fontId="2" fillId="0" borderId="2" xfId="5" applyFont="1" applyBorder="1" applyAlignment="1">
      <alignment horizontal="center" vertical="center" wrapText="1" shrinkToFit="1"/>
    </xf>
    <xf numFmtId="0" fontId="1" fillId="0" borderId="26" xfId="5" applyFont="1" applyBorder="1" applyAlignment="1">
      <alignment horizontal="center" vertical="center" wrapText="1" shrinkToFit="1"/>
    </xf>
    <xf numFmtId="0" fontId="1" fillId="0" borderId="26" xfId="5" applyFont="1" applyBorder="1" applyAlignment="1">
      <alignment vertical="center" wrapText="1"/>
    </xf>
    <xf numFmtId="0" fontId="2" fillId="0" borderId="3" xfId="5" applyFont="1" applyBorder="1" applyAlignment="1">
      <alignment horizontal="center" vertical="center" wrapText="1"/>
    </xf>
    <xf numFmtId="0" fontId="1" fillId="0" borderId="27" xfId="5" applyFont="1" applyBorder="1" applyAlignment="1">
      <alignment horizontal="center" vertical="center" wrapText="1"/>
    </xf>
    <xf numFmtId="14" fontId="13" fillId="0" borderId="0" xfId="6" applyNumberFormat="1" applyFont="1" applyAlignment="1">
      <alignment horizontal="left"/>
    </xf>
    <xf numFmtId="0" fontId="1" fillId="0" borderId="0" xfId="6" applyFont="1" applyAlignment="1">
      <alignment horizontal="left"/>
    </xf>
    <xf numFmtId="0" fontId="2" fillId="0" borderId="0" xfId="6" applyFont="1" applyAlignment="1">
      <alignment horizontal="center"/>
    </xf>
    <xf numFmtId="0" fontId="1" fillId="0" borderId="0" xfId="6" applyFont="1" applyAlignment="1">
      <alignment horizontal="center"/>
    </xf>
    <xf numFmtId="0" fontId="3" fillId="0" borderId="0" xfId="6" applyFont="1" applyAlignment="1">
      <alignment horizontal="center"/>
    </xf>
    <xf numFmtId="0" fontId="1" fillId="0" borderId="0" xfId="6" applyAlignment="1"/>
    <xf numFmtId="0" fontId="2" fillId="0" borderId="1" xfId="6" applyFont="1" applyBorder="1" applyAlignment="1">
      <alignment vertical="center"/>
    </xf>
    <xf numFmtId="0" fontId="6" fillId="0" borderId="25" xfId="6" applyFont="1" applyBorder="1" applyAlignment="1">
      <alignment vertical="center"/>
    </xf>
    <xf numFmtId="0" fontId="2" fillId="0" borderId="2" xfId="6" applyFont="1" applyBorder="1" applyAlignment="1">
      <alignment horizontal="center" vertical="center"/>
    </xf>
    <xf numFmtId="0" fontId="1" fillId="0" borderId="26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 wrapText="1"/>
    </xf>
    <xf numFmtId="0" fontId="1" fillId="0" borderId="26" xfId="6" applyFont="1" applyBorder="1" applyAlignment="1">
      <alignment horizontal="center" vertical="center" wrapText="1"/>
    </xf>
    <xf numFmtId="0" fontId="2" fillId="0" borderId="2" xfId="6" applyFont="1" applyBorder="1" applyAlignment="1">
      <alignment horizontal="center" vertical="center" wrapText="1" shrinkToFit="1"/>
    </xf>
    <xf numFmtId="0" fontId="1" fillId="0" borderId="26" xfId="6" applyFont="1" applyBorder="1" applyAlignment="1">
      <alignment horizontal="center" vertical="center" wrapText="1" shrinkToFit="1"/>
    </xf>
    <xf numFmtId="0" fontId="1" fillId="0" borderId="26" xfId="6" applyFont="1" applyBorder="1" applyAlignment="1">
      <alignment vertical="center" wrapText="1"/>
    </xf>
    <xf numFmtId="0" fontId="2" fillId="0" borderId="3" xfId="6" applyFont="1" applyBorder="1" applyAlignment="1">
      <alignment horizontal="center" vertical="center" wrapText="1"/>
    </xf>
    <xf numFmtId="0" fontId="1" fillId="0" borderId="27" xfId="6" applyFont="1" applyBorder="1" applyAlignment="1">
      <alignment horizontal="center" vertical="center" wrapText="1"/>
    </xf>
    <xf numFmtId="0" fontId="15" fillId="0" borderId="0" xfId="0" applyNumberFormat="1" applyFont="1" applyAlignment="1">
      <alignment horizontal="center"/>
    </xf>
    <xf numFmtId="0" fontId="16" fillId="0" borderId="34" xfId="0" applyNumberFormat="1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center" vertical="center"/>
    </xf>
    <xf numFmtId="0" fontId="16" fillId="0" borderId="35" xfId="0" applyNumberFormat="1" applyFont="1" applyBorder="1" applyAlignment="1">
      <alignment horizontal="center" vertical="center"/>
    </xf>
    <xf numFmtId="0" fontId="16" fillId="0" borderId="36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3" fillId="0" borderId="71" xfId="11" applyFont="1" applyBorder="1" applyAlignment="1" applyProtection="1">
      <alignment horizontal="left"/>
    </xf>
    <xf numFmtId="0" fontId="1" fillId="0" borderId="55" xfId="11" applyFont="1" applyBorder="1" applyAlignment="1"/>
    <xf numFmtId="0" fontId="2" fillId="0" borderId="58" xfId="12" applyFont="1" applyBorder="1" applyAlignment="1" applyProtection="1">
      <alignment horizontal="center" vertical="center"/>
    </xf>
    <xf numFmtId="0" fontId="1" fillId="0" borderId="13" xfId="12" applyFont="1" applyBorder="1" applyAlignment="1">
      <alignment vertical="center"/>
    </xf>
    <xf numFmtId="0" fontId="1" fillId="0" borderId="17" xfId="12" applyFont="1" applyBorder="1" applyAlignment="1">
      <alignment vertical="center"/>
    </xf>
    <xf numFmtId="0" fontId="1" fillId="0" borderId="59" xfId="12" applyFont="1" applyBorder="1" applyAlignment="1">
      <alignment vertical="center"/>
    </xf>
    <xf numFmtId="0" fontId="1" fillId="0" borderId="14" xfId="12" applyFont="1" applyBorder="1" applyAlignment="1">
      <alignment vertical="center"/>
    </xf>
    <xf numFmtId="0" fontId="2" fillId="0" borderId="60" xfId="12" applyFont="1" applyBorder="1" applyAlignment="1" applyProtection="1">
      <alignment horizontal="center" vertical="center"/>
    </xf>
    <xf numFmtId="0" fontId="1" fillId="0" borderId="61" xfId="12" applyFont="1" applyBorder="1" applyAlignment="1">
      <alignment horizontal="center" vertical="center"/>
    </xf>
    <xf numFmtId="0" fontId="1" fillId="0" borderId="64" xfId="12" applyFont="1" applyBorder="1" applyAlignment="1">
      <alignment horizontal="center" vertical="center"/>
    </xf>
    <xf numFmtId="0" fontId="1" fillId="0" borderId="65" xfId="12" applyFont="1" applyBorder="1" applyAlignment="1">
      <alignment horizontal="center" vertical="center"/>
    </xf>
    <xf numFmtId="0" fontId="1" fillId="0" borderId="63" xfId="12" applyFont="1" applyBorder="1" applyAlignment="1">
      <alignment horizontal="center" vertical="center"/>
    </xf>
    <xf numFmtId="0" fontId="1" fillId="0" borderId="67" xfId="12" applyFont="1" applyBorder="1" applyAlignment="1">
      <alignment horizontal="center" vertical="center"/>
    </xf>
    <xf numFmtId="0" fontId="2" fillId="0" borderId="71" xfId="12" applyFont="1" applyBorder="1" applyAlignment="1" applyProtection="1">
      <alignment horizontal="left"/>
    </xf>
    <xf numFmtId="0" fontId="1" fillId="0" borderId="72" xfId="12" applyFont="1" applyBorder="1" applyAlignment="1"/>
    <xf numFmtId="0" fontId="2" fillId="0" borderId="60" xfId="9" applyFont="1" applyBorder="1" applyAlignment="1" applyProtection="1">
      <alignment horizontal="center" wrapText="1"/>
    </xf>
    <xf numFmtId="0" fontId="1" fillId="0" borderId="61" xfId="9" applyFont="1" applyBorder="1" applyAlignment="1">
      <alignment horizontal="center" wrapText="1"/>
    </xf>
    <xf numFmtId="0" fontId="1" fillId="0" borderId="63" xfId="9" applyFont="1" applyBorder="1" applyAlignment="1">
      <alignment horizontal="center" wrapText="1"/>
    </xf>
    <xf numFmtId="0" fontId="1" fillId="0" borderId="64" xfId="9" applyFont="1" applyBorder="1" applyAlignment="1">
      <alignment wrapText="1"/>
    </xf>
    <xf numFmtId="0" fontId="1" fillId="0" borderId="65" xfId="9" applyFont="1" applyBorder="1" applyAlignment="1">
      <alignment wrapText="1"/>
    </xf>
    <xf numFmtId="0" fontId="1" fillId="0" borderId="67" xfId="9" applyFont="1" applyBorder="1" applyAlignment="1">
      <alignment wrapText="1"/>
    </xf>
    <xf numFmtId="0" fontId="2" fillId="0" borderId="76" xfId="9" applyFont="1" applyBorder="1" applyAlignment="1" applyProtection="1">
      <alignment horizontal="left"/>
    </xf>
    <xf numFmtId="0" fontId="1" fillId="0" borderId="77" xfId="9" applyFont="1" applyBorder="1" applyAlignment="1"/>
    <xf numFmtId="0" fontId="2" fillId="0" borderId="58" xfId="11" applyFont="1" applyBorder="1" applyAlignment="1" applyProtection="1">
      <alignment horizontal="center" vertical="center"/>
    </xf>
    <xf numFmtId="0" fontId="1" fillId="0" borderId="13" xfId="11" applyFont="1" applyBorder="1" applyAlignment="1">
      <alignment vertical="center"/>
    </xf>
    <xf numFmtId="0" fontId="1" fillId="0" borderId="28" xfId="11" applyFont="1" applyBorder="1" applyAlignment="1">
      <alignment vertical="center"/>
    </xf>
    <xf numFmtId="0" fontId="1" fillId="0" borderId="59" xfId="11" applyFont="1" applyBorder="1" applyAlignment="1">
      <alignment vertical="center"/>
    </xf>
    <xf numFmtId="0" fontId="1" fillId="0" borderId="14" xfId="11" applyFont="1" applyBorder="1" applyAlignment="1">
      <alignment vertical="center"/>
    </xf>
    <xf numFmtId="0" fontId="2" fillId="0" borderId="60" xfId="11" applyFont="1" applyBorder="1" applyAlignment="1" applyProtection="1">
      <alignment horizontal="center" vertical="center"/>
    </xf>
    <xf numFmtId="0" fontId="1" fillId="0" borderId="61" xfId="11" applyFont="1" applyBorder="1" applyAlignment="1">
      <alignment horizontal="center" vertical="center"/>
    </xf>
    <xf numFmtId="0" fontId="1" fillId="0" borderId="62" xfId="11" applyFont="1" applyBorder="1" applyAlignment="1">
      <alignment horizontal="center" vertical="center"/>
    </xf>
    <xf numFmtId="0" fontId="1" fillId="0" borderId="64" xfId="11" applyFont="1" applyBorder="1" applyAlignment="1">
      <alignment horizontal="center" vertical="center"/>
    </xf>
    <xf numFmtId="0" fontId="1" fillId="0" borderId="65" xfId="11" applyFont="1" applyBorder="1" applyAlignment="1">
      <alignment horizontal="center" vertical="center"/>
    </xf>
    <xf numFmtId="0" fontId="1" fillId="0" borderId="66" xfId="11" applyFont="1" applyBorder="1" applyAlignment="1">
      <alignment horizontal="center" vertical="center"/>
    </xf>
    <xf numFmtId="0" fontId="1" fillId="0" borderId="63" xfId="11" applyFont="1" applyBorder="1" applyAlignment="1">
      <alignment horizontal="center" vertical="center"/>
    </xf>
    <xf numFmtId="0" fontId="1" fillId="0" borderId="67" xfId="11" applyFont="1" applyBorder="1" applyAlignment="1">
      <alignment horizontal="center" vertical="center"/>
    </xf>
    <xf numFmtId="0" fontId="2" fillId="0" borderId="71" xfId="8" applyFont="1" applyBorder="1" applyAlignment="1" applyProtection="1">
      <alignment horizontal="left"/>
    </xf>
    <xf numFmtId="0" fontId="1" fillId="0" borderId="72" xfId="8" applyFont="1" applyBorder="1" applyAlignment="1"/>
    <xf numFmtId="0" fontId="19" fillId="3" borderId="0" xfId="0" applyFont="1" applyFill="1" applyAlignment="1">
      <alignment horizontal="left" vertical="center"/>
    </xf>
    <xf numFmtId="0" fontId="2" fillId="0" borderId="58" xfId="9" applyFont="1" applyBorder="1" applyAlignment="1" applyProtection="1">
      <alignment horizontal="center" vertical="center"/>
    </xf>
    <xf numFmtId="0" fontId="1" fillId="0" borderId="13" xfId="9" applyFont="1" applyBorder="1" applyAlignment="1">
      <alignment vertical="center"/>
    </xf>
    <xf numFmtId="0" fontId="1" fillId="0" borderId="28" xfId="9" applyFont="1" applyBorder="1" applyAlignment="1">
      <alignment vertical="center"/>
    </xf>
    <xf numFmtId="0" fontId="1" fillId="0" borderId="59" xfId="9" applyFont="1" applyBorder="1" applyAlignment="1">
      <alignment vertical="center"/>
    </xf>
    <xf numFmtId="0" fontId="1" fillId="0" borderId="14" xfId="9" applyFont="1" applyBorder="1" applyAlignment="1">
      <alignment vertical="center"/>
    </xf>
    <xf numFmtId="0" fontId="2" fillId="0" borderId="60" xfId="9" applyFont="1" applyBorder="1" applyAlignment="1" applyProtection="1">
      <alignment horizontal="center" vertical="center"/>
    </xf>
    <xf numFmtId="0" fontId="1" fillId="0" borderId="61" xfId="9" applyFont="1" applyBorder="1" applyAlignment="1">
      <alignment horizontal="center" vertical="center"/>
    </xf>
    <xf numFmtId="0" fontId="1" fillId="0" borderId="62" xfId="9" applyFont="1" applyBorder="1" applyAlignment="1">
      <alignment horizontal="center" vertical="center"/>
    </xf>
    <xf numFmtId="0" fontId="1" fillId="0" borderId="64" xfId="9" applyFont="1" applyBorder="1" applyAlignment="1">
      <alignment horizontal="center" vertical="center"/>
    </xf>
    <xf numFmtId="0" fontId="1" fillId="0" borderId="65" xfId="9" applyFont="1" applyBorder="1" applyAlignment="1">
      <alignment horizontal="center" vertical="center"/>
    </xf>
    <xf numFmtId="0" fontId="1" fillId="0" borderId="66" xfId="9" applyFont="1" applyBorder="1" applyAlignment="1">
      <alignment horizontal="center" vertical="center"/>
    </xf>
    <xf numFmtId="0" fontId="1" fillId="0" borderId="62" xfId="9" applyFont="1" applyBorder="1" applyAlignment="1">
      <alignment horizontal="center" wrapText="1"/>
    </xf>
    <xf numFmtId="0" fontId="1" fillId="0" borderId="66" xfId="9" applyFont="1" applyBorder="1" applyAlignment="1">
      <alignment wrapText="1"/>
    </xf>
    <xf numFmtId="0" fontId="2" fillId="0" borderId="0" xfId="8" applyFont="1" applyAlignment="1" applyProtection="1">
      <alignment horizontal="center"/>
    </xf>
    <xf numFmtId="0" fontId="2" fillId="0" borderId="0" xfId="8" applyFont="1" applyAlignment="1">
      <alignment horizontal="center"/>
    </xf>
    <xf numFmtId="169" fontId="2" fillId="0" borderId="0" xfId="8" applyNumberFormat="1" applyFont="1" applyAlignment="1" applyProtection="1">
      <alignment horizontal="center"/>
    </xf>
    <xf numFmtId="0" fontId="2" fillId="0" borderId="0" xfId="8" applyFont="1" applyAlignment="1"/>
    <xf numFmtId="0" fontId="6" fillId="0" borderId="0" xfId="8" applyFont="1" applyBorder="1" applyAlignment="1">
      <alignment horizontal="left"/>
    </xf>
    <xf numFmtId="0" fontId="2" fillId="0" borderId="58" xfId="8" applyFont="1" applyBorder="1" applyAlignment="1" applyProtection="1">
      <alignment horizontal="center" vertical="center"/>
    </xf>
    <xf numFmtId="0" fontId="1" fillId="0" borderId="13" xfId="8" applyFont="1" applyBorder="1" applyAlignment="1">
      <alignment vertical="center"/>
    </xf>
    <xf numFmtId="0" fontId="1" fillId="0" borderId="17" xfId="8" applyFont="1" applyBorder="1" applyAlignment="1">
      <alignment vertical="center"/>
    </xf>
    <xf numFmtId="0" fontId="1" fillId="0" borderId="59" xfId="8" applyFont="1" applyBorder="1" applyAlignment="1">
      <alignment vertical="center"/>
    </xf>
    <xf numFmtId="0" fontId="1" fillId="0" borderId="14" xfId="8" applyFont="1" applyBorder="1" applyAlignment="1">
      <alignment vertical="center"/>
    </xf>
    <xf numFmtId="0" fontId="2" fillId="0" borderId="60" xfId="8" applyFont="1" applyBorder="1" applyAlignment="1" applyProtection="1">
      <alignment horizontal="center" wrapText="1"/>
    </xf>
    <xf numFmtId="0" fontId="1" fillId="0" borderId="61" xfId="8" applyFont="1" applyBorder="1"/>
    <xf numFmtId="0" fontId="1" fillId="0" borderId="62" xfId="8" applyFont="1" applyBorder="1"/>
    <xf numFmtId="0" fontId="1" fillId="0" borderId="64" xfId="8" applyFont="1" applyBorder="1"/>
    <xf numFmtId="0" fontId="1" fillId="0" borderId="65" xfId="8" applyFont="1" applyBorder="1"/>
    <xf numFmtId="0" fontId="1" fillId="0" borderId="66" xfId="8" applyFont="1" applyBorder="1"/>
    <xf numFmtId="0" fontId="1" fillId="0" borderId="61" xfId="8" applyFont="1" applyBorder="1" applyAlignment="1">
      <alignment horizontal="center" wrapText="1"/>
    </xf>
    <xf numFmtId="0" fontId="1" fillId="0" borderId="63" xfId="8" applyFont="1" applyBorder="1" applyAlignment="1">
      <alignment horizontal="center" wrapText="1"/>
    </xf>
    <xf numFmtId="0" fontId="1" fillId="0" borderId="64" xfId="8" applyFont="1" applyBorder="1" applyAlignment="1">
      <alignment wrapText="1"/>
    </xf>
    <xf numFmtId="0" fontId="1" fillId="0" borderId="65" xfId="8" applyFont="1" applyBorder="1" applyAlignment="1">
      <alignment wrapText="1"/>
    </xf>
    <xf numFmtId="0" fontId="1" fillId="0" borderId="67" xfId="8" applyFont="1" applyBorder="1" applyAlignment="1">
      <alignment wrapText="1"/>
    </xf>
    <xf numFmtId="0" fontId="6" fillId="0" borderId="0" xfId="13" applyFont="1" applyAlignment="1">
      <alignment horizontal="center"/>
    </xf>
    <xf numFmtId="0" fontId="6" fillId="0" borderId="1" xfId="13" applyFont="1" applyBorder="1" applyAlignment="1">
      <alignment horizontal="center" vertical="center" wrapText="1"/>
    </xf>
    <xf numFmtId="0" fontId="1" fillId="0" borderId="25" xfId="13" applyFont="1" applyBorder="1" applyAlignment="1">
      <alignment horizontal="center" vertical="center" wrapText="1"/>
    </xf>
    <xf numFmtId="0" fontId="6" fillId="0" borderId="80" xfId="13" applyFont="1" applyBorder="1" applyAlignment="1">
      <alignment horizontal="center" vertical="center" wrapText="1"/>
    </xf>
    <xf numFmtId="0" fontId="1" fillId="0" borderId="81" xfId="13" applyFont="1" applyBorder="1" applyAlignment="1">
      <alignment horizontal="center" vertical="center" wrapText="1"/>
    </xf>
    <xf numFmtId="0" fontId="6" fillId="0" borderId="2" xfId="13" applyFont="1" applyBorder="1" applyAlignment="1">
      <alignment horizontal="center" vertical="center" wrapText="1"/>
    </xf>
    <xf numFmtId="0" fontId="1" fillId="0" borderId="26" xfId="13" applyFont="1" applyBorder="1" applyAlignment="1">
      <alignment horizontal="center" vertical="center" wrapText="1"/>
    </xf>
    <xf numFmtId="0" fontId="6" fillId="0" borderId="3" xfId="13" applyFont="1" applyBorder="1" applyAlignment="1">
      <alignment horizontal="center" vertical="center" wrapText="1"/>
    </xf>
    <xf numFmtId="0" fontId="1" fillId="0" borderId="27" xfId="13" applyFont="1" applyBorder="1" applyAlignment="1">
      <alignment horizontal="center" vertical="center" wrapText="1"/>
    </xf>
    <xf numFmtId="0" fontId="2" fillId="0" borderId="83" xfId="15" applyFont="1" applyBorder="1" applyAlignment="1" applyProtection="1">
      <alignment horizontal="center" vertical="center"/>
    </xf>
    <xf numFmtId="0" fontId="1" fillId="0" borderId="90" xfId="15" applyFont="1" applyBorder="1" applyAlignment="1">
      <alignment vertical="center"/>
    </xf>
    <xf numFmtId="0" fontId="1" fillId="0" borderId="93" xfId="15" applyFont="1" applyBorder="1" applyAlignment="1">
      <alignment vertical="center"/>
    </xf>
    <xf numFmtId="0" fontId="1" fillId="0" borderId="84" xfId="15" applyFont="1" applyBorder="1" applyAlignment="1">
      <alignment vertical="center"/>
    </xf>
    <xf numFmtId="0" fontId="1" fillId="0" borderId="91" xfId="15" applyFont="1" applyBorder="1" applyAlignment="1">
      <alignment vertical="center"/>
    </xf>
    <xf numFmtId="0" fontId="2" fillId="0" borderId="35" xfId="15" applyFont="1" applyBorder="1" applyAlignment="1" applyProtection="1">
      <alignment horizontal="center" vertical="center" wrapText="1"/>
    </xf>
    <xf numFmtId="0" fontId="1" fillId="0" borderId="36" xfId="15" applyFont="1" applyBorder="1" applyAlignment="1">
      <alignment horizontal="center" vertical="center" wrapText="1"/>
    </xf>
    <xf numFmtId="0" fontId="1" fillId="0" borderId="37" xfId="15" applyFont="1" applyBorder="1" applyAlignment="1">
      <alignment horizontal="center" vertical="center" wrapText="1"/>
    </xf>
    <xf numFmtId="0" fontId="1" fillId="0" borderId="45" xfId="15" applyFont="1" applyBorder="1" applyAlignment="1">
      <alignment vertical="center" wrapText="1"/>
    </xf>
    <xf numFmtId="0" fontId="1" fillId="0" borderId="109" xfId="15" applyFont="1" applyBorder="1" applyAlignment="1">
      <alignment vertical="center" wrapText="1"/>
    </xf>
    <xf numFmtId="0" fontId="1" fillId="0" borderId="46" xfId="15" applyFont="1" applyBorder="1" applyAlignment="1">
      <alignment vertical="center" wrapText="1"/>
    </xf>
    <xf numFmtId="0" fontId="1" fillId="0" borderId="45" xfId="15" applyFont="1" applyBorder="1" applyAlignment="1">
      <alignment horizontal="center" vertical="center" wrapText="1"/>
    </xf>
    <xf numFmtId="0" fontId="1" fillId="0" borderId="109" xfId="15" applyFont="1" applyBorder="1" applyAlignment="1">
      <alignment horizontal="center" vertical="center" wrapText="1"/>
    </xf>
    <xf numFmtId="0" fontId="1" fillId="0" borderId="46" xfId="15" applyFont="1" applyBorder="1" applyAlignment="1">
      <alignment horizontal="center" vertical="center" wrapText="1"/>
    </xf>
    <xf numFmtId="0" fontId="1" fillId="0" borderId="38" xfId="15" applyFont="1" applyBorder="1" applyAlignment="1">
      <alignment horizontal="center" vertical="center" wrapText="1"/>
    </xf>
    <xf numFmtId="0" fontId="1" fillId="0" borderId="110" xfId="15" applyFont="1" applyBorder="1" applyAlignment="1">
      <alignment horizontal="center" vertical="center" wrapText="1"/>
    </xf>
    <xf numFmtId="0" fontId="2" fillId="0" borderId="85" xfId="15" applyFont="1" applyBorder="1" applyAlignment="1" applyProtection="1">
      <alignment horizontal="center" vertical="center" wrapText="1"/>
    </xf>
    <xf numFmtId="0" fontId="1" fillId="0" borderId="86" xfId="15" applyBorder="1" applyAlignment="1">
      <alignment vertical="center"/>
    </xf>
    <xf numFmtId="0" fontId="1" fillId="0" borderId="89" xfId="15" applyBorder="1" applyAlignment="1">
      <alignment vertical="center"/>
    </xf>
    <xf numFmtId="0" fontId="1" fillId="0" borderId="64" xfId="15" applyBorder="1" applyAlignment="1">
      <alignment vertical="center"/>
    </xf>
    <xf numFmtId="0" fontId="1" fillId="0" borderId="65" xfId="15" applyBorder="1" applyAlignment="1">
      <alignment vertical="center"/>
    </xf>
    <xf numFmtId="0" fontId="1" fillId="0" borderId="92" xfId="15" applyBorder="1" applyAlignment="1">
      <alignment vertical="center"/>
    </xf>
    <xf numFmtId="0" fontId="2" fillId="0" borderId="85" xfId="15" applyFont="1" applyBorder="1" applyAlignment="1" applyProtection="1">
      <alignment horizontal="center" vertical="center"/>
    </xf>
    <xf numFmtId="0" fontId="1" fillId="0" borderId="86" xfId="15" applyFont="1" applyBorder="1" applyAlignment="1">
      <alignment vertical="center"/>
    </xf>
    <xf numFmtId="0" fontId="1" fillId="0" borderId="87" xfId="15" applyFont="1" applyBorder="1" applyAlignment="1">
      <alignment vertical="center"/>
    </xf>
    <xf numFmtId="0" fontId="1" fillId="0" borderId="64" xfId="15" applyFont="1" applyBorder="1" applyAlignment="1">
      <alignment vertical="center"/>
    </xf>
    <xf numFmtId="0" fontId="1" fillId="0" borderId="65" xfId="15" applyFont="1" applyBorder="1" applyAlignment="1">
      <alignment vertical="center"/>
    </xf>
    <xf numFmtId="0" fontId="1" fillId="0" borderId="66" xfId="15" applyFont="1" applyBorder="1" applyAlignment="1">
      <alignment vertical="center"/>
    </xf>
    <xf numFmtId="0" fontId="18" fillId="0" borderId="85" xfId="15" applyFont="1" applyBorder="1" applyAlignment="1">
      <alignment horizontal="center" vertical="center" wrapText="1"/>
    </xf>
    <xf numFmtId="0" fontId="13" fillId="0" borderId="86" xfId="15" applyFont="1" applyBorder="1" applyAlignment="1">
      <alignment horizontal="center" vertical="center"/>
    </xf>
    <xf numFmtId="0" fontId="13" fillId="0" borderId="87" xfId="15" applyFont="1" applyBorder="1" applyAlignment="1">
      <alignment horizontal="center" vertical="center"/>
    </xf>
    <xf numFmtId="0" fontId="13" fillId="0" borderId="64" xfId="15" applyFont="1" applyBorder="1" applyAlignment="1">
      <alignment horizontal="center" vertical="center"/>
    </xf>
    <xf numFmtId="0" fontId="13" fillId="0" borderId="65" xfId="15" applyFont="1" applyBorder="1" applyAlignment="1">
      <alignment horizontal="center" vertical="center"/>
    </xf>
    <xf numFmtId="0" fontId="13" fillId="0" borderId="66" xfId="15" applyFont="1" applyBorder="1" applyAlignment="1">
      <alignment horizontal="center" vertical="center"/>
    </xf>
    <xf numFmtId="0" fontId="1" fillId="0" borderId="86" xfId="15" applyFont="1" applyBorder="1" applyAlignment="1">
      <alignment horizontal="center" vertical="center" wrapText="1"/>
    </xf>
    <xf numFmtId="0" fontId="1" fillId="0" borderId="89" xfId="15" applyFont="1" applyBorder="1" applyAlignment="1">
      <alignment horizontal="center" vertical="center" wrapText="1"/>
    </xf>
    <xf numFmtId="0" fontId="1" fillId="0" borderId="64" xfId="15" applyFont="1" applyBorder="1" applyAlignment="1">
      <alignment horizontal="center" vertical="center" wrapText="1"/>
    </xf>
    <xf numFmtId="0" fontId="1" fillId="0" borderId="65" xfId="15" applyFont="1" applyBorder="1" applyAlignment="1">
      <alignment horizontal="center" vertical="center" wrapText="1"/>
    </xf>
    <xf numFmtId="0" fontId="1" fillId="0" borderId="92" xfId="15" applyFont="1" applyBorder="1" applyAlignment="1">
      <alignment horizontal="center" vertical="center" wrapText="1"/>
    </xf>
    <xf numFmtId="0" fontId="2" fillId="0" borderId="0" xfId="15" applyFont="1" applyAlignment="1" applyProtection="1">
      <alignment horizontal="center"/>
    </xf>
    <xf numFmtId="0" fontId="2" fillId="0" borderId="0" xfId="15" applyFont="1" applyAlignment="1">
      <alignment horizontal="center"/>
    </xf>
    <xf numFmtId="169" fontId="2" fillId="0" borderId="0" xfId="15" applyNumberFormat="1" applyFont="1" applyAlignment="1" applyProtection="1">
      <alignment horizontal="center"/>
    </xf>
    <xf numFmtId="0" fontId="2" fillId="0" borderId="0" xfId="15" applyFont="1" applyAlignment="1"/>
    <xf numFmtId="0" fontId="2" fillId="0" borderId="0" xfId="15" applyFont="1" applyBorder="1" applyAlignment="1" applyProtection="1">
      <alignment horizontal="center"/>
    </xf>
    <xf numFmtId="0" fontId="6" fillId="0" borderId="0" xfId="15" applyFont="1" applyBorder="1" applyAlignment="1"/>
    <xf numFmtId="0" fontId="4" fillId="0" borderId="82" xfId="15" applyFont="1" applyBorder="1" applyAlignment="1" applyProtection="1">
      <alignment horizontal="center"/>
    </xf>
    <xf numFmtId="0" fontId="1" fillId="0" borderId="82" xfId="15" applyFont="1" applyBorder="1" applyAlignment="1"/>
    <xf numFmtId="0" fontId="2" fillId="0" borderId="85" xfId="15" applyFont="1" applyBorder="1" applyAlignment="1" applyProtection="1">
      <alignment horizontal="center" wrapText="1"/>
    </xf>
    <xf numFmtId="0" fontId="1" fillId="0" borderId="86" xfId="15" applyFont="1" applyBorder="1" applyAlignment="1">
      <alignment horizontal="center" wrapText="1"/>
    </xf>
    <xf numFmtId="0" fontId="1" fillId="0" borderId="87" xfId="15" applyFont="1" applyBorder="1" applyAlignment="1">
      <alignment horizontal="center" wrapText="1"/>
    </xf>
    <xf numFmtId="0" fontId="1" fillId="0" borderId="64" xfId="15" applyFont="1" applyBorder="1" applyAlignment="1">
      <alignment horizontal="center" wrapText="1"/>
    </xf>
    <xf numFmtId="0" fontId="1" fillId="0" borderId="65" xfId="15" applyFont="1" applyBorder="1" applyAlignment="1">
      <alignment horizontal="center" wrapText="1"/>
    </xf>
    <xf numFmtId="0" fontId="1" fillId="0" borderId="66" xfId="15" applyFont="1" applyBorder="1" applyAlignment="1">
      <alignment horizontal="center" wrapText="1"/>
    </xf>
    <xf numFmtId="0" fontId="2" fillId="0" borderId="88" xfId="15" applyFont="1" applyBorder="1" applyAlignment="1" applyProtection="1">
      <alignment horizontal="center" vertical="center" wrapText="1"/>
    </xf>
    <xf numFmtId="0" fontId="1" fillId="0" borderId="88" xfId="15" applyFont="1" applyBorder="1" applyAlignment="1">
      <alignment vertical="center"/>
    </xf>
    <xf numFmtId="0" fontId="1" fillId="0" borderId="44" xfId="15" applyFont="1" applyBorder="1" applyAlignment="1">
      <alignment vertical="center"/>
    </xf>
    <xf numFmtId="0" fontId="2" fillId="0" borderId="122" xfId="18" applyFont="1" applyFill="1" applyBorder="1" applyAlignment="1"/>
    <xf numFmtId="0" fontId="1" fillId="0" borderId="123" xfId="17" applyFont="1" applyBorder="1" applyAlignment="1"/>
    <xf numFmtId="0" fontId="2" fillId="0" borderId="58" xfId="17" applyFont="1" applyBorder="1" applyAlignment="1" applyProtection="1">
      <alignment horizontal="center" vertical="center"/>
    </xf>
    <xf numFmtId="0" fontId="1" fillId="0" borderId="13" xfId="17" applyBorder="1" applyAlignment="1">
      <alignment vertical="center"/>
    </xf>
    <xf numFmtId="0" fontId="1" fillId="0" borderId="17" xfId="17" applyBorder="1" applyAlignment="1">
      <alignment vertical="center"/>
    </xf>
    <xf numFmtId="0" fontId="1" fillId="0" borderId="2" xfId="17" applyFont="1" applyBorder="1" applyAlignment="1">
      <alignment vertical="center"/>
    </xf>
    <xf numFmtId="0" fontId="1" fillId="0" borderId="5" xfId="17" applyBorder="1" applyAlignment="1">
      <alignment vertical="center"/>
    </xf>
    <xf numFmtId="0" fontId="1" fillId="0" borderId="11" xfId="17" applyBorder="1" applyAlignment="1">
      <alignment vertical="center"/>
    </xf>
    <xf numFmtId="3" fontId="2" fillId="0" borderId="2" xfId="19" applyNumberFormat="1" applyFont="1" applyFill="1" applyBorder="1" applyAlignment="1">
      <alignment horizontal="center" vertical="center" wrapText="1"/>
    </xf>
    <xf numFmtId="0" fontId="1" fillId="0" borderId="2" xfId="17" applyFont="1" applyBorder="1" applyAlignment="1">
      <alignment horizontal="center" vertical="center" wrapText="1"/>
    </xf>
    <xf numFmtId="0" fontId="1" fillId="0" borderId="5" xfId="17" applyFont="1" applyBorder="1" applyAlignment="1">
      <alignment vertical="center" wrapText="1"/>
    </xf>
    <xf numFmtId="0" fontId="1" fillId="0" borderId="11" xfId="17" applyFont="1" applyBorder="1" applyAlignment="1">
      <alignment vertical="center" wrapText="1"/>
    </xf>
    <xf numFmtId="3" fontId="2" fillId="0" borderId="63" xfId="19" applyNumberFormat="1" applyFont="1" applyFill="1" applyBorder="1" applyAlignment="1">
      <alignment horizontal="center" vertical="center" wrapText="1"/>
    </xf>
    <xf numFmtId="0" fontId="1" fillId="0" borderId="113" xfId="17" applyFont="1" applyBorder="1" applyAlignment="1">
      <alignment horizontal="center" vertical="center" wrapText="1"/>
    </xf>
    <xf numFmtId="0" fontId="1" fillId="0" borderId="114" xfId="17" applyFont="1" applyBorder="1" applyAlignment="1">
      <alignment horizontal="center" vertical="center" wrapText="1"/>
    </xf>
    <xf numFmtId="0" fontId="1" fillId="0" borderId="115" xfId="17" applyFont="1" applyBorder="1" applyAlignment="1">
      <alignment vertical="center" wrapText="1"/>
    </xf>
    <xf numFmtId="0" fontId="1" fillId="0" borderId="116" xfId="17" applyFont="1" applyBorder="1" applyAlignment="1">
      <alignment vertical="center" wrapText="1"/>
    </xf>
    <xf numFmtId="0" fontId="1" fillId="0" borderId="16" xfId="17" applyFont="1" applyBorder="1" applyAlignment="1">
      <alignment vertical="center" wrapText="1"/>
    </xf>
    <xf numFmtId="0" fontId="1" fillId="0" borderId="117" xfId="17" applyFont="1" applyBorder="1" applyAlignment="1">
      <alignment vertical="center" wrapText="1"/>
    </xf>
    <xf numFmtId="0" fontId="1" fillId="0" borderId="118" xfId="17" applyFont="1" applyBorder="1" applyAlignment="1">
      <alignment vertical="center" wrapText="1"/>
    </xf>
    <xf numFmtId="0" fontId="1" fillId="0" borderId="119" xfId="17" applyFont="1" applyBorder="1" applyAlignment="1">
      <alignment vertical="center" wrapText="1"/>
    </xf>
    <xf numFmtId="3" fontId="2" fillId="0" borderId="3" xfId="19" applyNumberFormat="1" applyFont="1" applyFill="1" applyBorder="1" applyAlignment="1">
      <alignment horizontal="center" vertical="center" wrapText="1"/>
    </xf>
    <xf numFmtId="0" fontId="1" fillId="0" borderId="6" xfId="17" applyFont="1" applyBorder="1" applyAlignment="1">
      <alignment vertical="center" wrapText="1"/>
    </xf>
    <xf numFmtId="0" fontId="1" fillId="0" borderId="12" xfId="17" applyFont="1" applyBorder="1" applyAlignment="1">
      <alignment vertical="center" wrapText="1"/>
    </xf>
    <xf numFmtId="0" fontId="1" fillId="0" borderId="21" xfId="17" applyFont="1" applyBorder="1" applyAlignment="1"/>
    <xf numFmtId="0" fontId="1" fillId="0" borderId="5" xfId="17" applyFont="1" applyBorder="1" applyAlignment="1">
      <alignment horizontal="center" vertical="center" wrapText="1"/>
    </xf>
    <xf numFmtId="0" fontId="1" fillId="0" borderId="11" xfId="17" applyFont="1" applyBorder="1" applyAlignment="1">
      <alignment horizontal="center" vertical="center" wrapText="1"/>
    </xf>
    <xf numFmtId="0" fontId="1" fillId="0" borderId="115" xfId="17" applyFont="1" applyBorder="1" applyAlignment="1">
      <alignment horizontal="center" vertical="center" wrapText="1"/>
    </xf>
    <xf numFmtId="0" fontId="1" fillId="0" borderId="116" xfId="17" applyFont="1" applyBorder="1" applyAlignment="1">
      <alignment horizontal="center" vertical="center" wrapText="1"/>
    </xf>
    <xf numFmtId="0" fontId="1" fillId="0" borderId="117" xfId="17" applyFont="1" applyBorder="1" applyAlignment="1">
      <alignment horizontal="center" vertical="center" wrapText="1"/>
    </xf>
    <xf numFmtId="0" fontId="1" fillId="0" borderId="118" xfId="17" applyFont="1" applyBorder="1" applyAlignment="1">
      <alignment horizontal="center" vertical="center" wrapText="1"/>
    </xf>
    <xf numFmtId="0" fontId="1" fillId="0" borderId="2" xfId="17" applyFont="1" applyBorder="1" applyAlignment="1">
      <alignment vertical="center" wrapText="1"/>
    </xf>
    <xf numFmtId="0" fontId="1" fillId="0" borderId="11" xfId="17" applyFont="1" applyBorder="1" applyAlignment="1">
      <alignment vertical="center"/>
    </xf>
    <xf numFmtId="0" fontId="1" fillId="0" borderId="113" xfId="17" applyFont="1" applyBorder="1" applyAlignment="1">
      <alignment vertical="center" wrapText="1"/>
    </xf>
    <xf numFmtId="0" fontId="18" fillId="0" borderId="0" xfId="17" applyFont="1" applyAlignment="1">
      <alignment horizontal="center"/>
    </xf>
    <xf numFmtId="0" fontId="1" fillId="0" borderId="0" xfId="20" applyFont="1" applyFill="1" applyAlignment="1">
      <alignment horizontal="center"/>
    </xf>
    <xf numFmtId="3" fontId="2" fillId="0" borderId="125" xfId="19" applyNumberFormat="1" applyFont="1" applyBorder="1" applyAlignment="1">
      <alignment horizontal="center" vertical="center" wrapText="1"/>
    </xf>
    <xf numFmtId="3" fontId="2" fillId="0" borderId="61" xfId="19" applyNumberFormat="1" applyFont="1" applyBorder="1" applyAlignment="1">
      <alignment horizontal="center" vertical="center" wrapText="1"/>
    </xf>
    <xf numFmtId="3" fontId="2" fillId="0" borderId="80" xfId="19" applyNumberFormat="1" applyFont="1" applyBorder="1" applyAlignment="1">
      <alignment horizontal="center" vertical="center" wrapText="1"/>
    </xf>
    <xf numFmtId="3" fontId="2" fillId="0" borderId="128" xfId="19" applyNumberFormat="1" applyFont="1" applyBorder="1" applyAlignment="1">
      <alignment horizontal="center" vertical="center" wrapText="1"/>
    </xf>
    <xf numFmtId="3" fontId="2" fillId="0" borderId="0" xfId="19" applyNumberFormat="1" applyFont="1" applyBorder="1" applyAlignment="1">
      <alignment horizontal="center" vertical="center" wrapText="1"/>
    </xf>
    <xf numFmtId="3" fontId="2" fillId="0" borderId="127" xfId="19" applyNumberFormat="1" applyFont="1" applyBorder="1" applyAlignment="1">
      <alignment horizontal="center" vertical="center" wrapText="1"/>
    </xf>
    <xf numFmtId="3" fontId="2" fillId="0" borderId="131" xfId="19" applyNumberFormat="1" applyFont="1" applyBorder="1" applyAlignment="1">
      <alignment horizontal="center" vertical="center" wrapText="1"/>
    </xf>
    <xf numFmtId="3" fontId="2" fillId="0" borderId="132" xfId="19" applyNumberFormat="1" applyFont="1" applyBorder="1" applyAlignment="1">
      <alignment horizontal="center" vertical="center" wrapText="1"/>
    </xf>
    <xf numFmtId="3" fontId="2" fillId="0" borderId="130" xfId="19" applyNumberFormat="1" applyFont="1" applyBorder="1" applyAlignment="1">
      <alignment horizontal="center" vertical="center" wrapText="1"/>
    </xf>
    <xf numFmtId="0" fontId="1" fillId="0" borderId="61" xfId="20" applyFont="1" applyBorder="1" applyAlignment="1">
      <alignment vertical="center" wrapText="1"/>
    </xf>
    <xf numFmtId="0" fontId="1" fillId="0" borderId="63" xfId="20" applyFont="1" applyBorder="1" applyAlignment="1">
      <alignment vertical="center" wrapText="1"/>
    </xf>
    <xf numFmtId="0" fontId="1" fillId="0" borderId="0" xfId="20" applyFont="1" applyBorder="1" applyAlignment="1">
      <alignment vertical="center" wrapText="1"/>
    </xf>
    <xf numFmtId="0" fontId="1" fillId="0" borderId="115" xfId="20" applyFont="1" applyBorder="1" applyAlignment="1">
      <alignment vertical="center" wrapText="1"/>
    </xf>
    <xf numFmtId="0" fontId="1" fillId="0" borderId="132" xfId="20" applyFont="1" applyBorder="1" applyAlignment="1">
      <alignment vertical="center" wrapText="1"/>
    </xf>
    <xf numFmtId="0" fontId="1" fillId="0" borderId="117" xfId="20" applyFont="1" applyBorder="1" applyAlignment="1">
      <alignment vertical="center" wrapText="1"/>
    </xf>
    <xf numFmtId="0" fontId="2" fillId="0" borderId="124" xfId="20" applyFont="1" applyBorder="1" applyAlignment="1" applyProtection="1">
      <alignment horizontal="center" vertical="center"/>
    </xf>
    <xf numFmtId="0" fontId="1" fillId="0" borderId="126" xfId="20" applyFont="1" applyBorder="1" applyAlignment="1">
      <alignment vertical="center"/>
    </xf>
    <xf numFmtId="0" fontId="1" fillId="0" borderId="129" xfId="20" applyFont="1" applyBorder="1" applyAlignment="1">
      <alignment vertical="center"/>
    </xf>
    <xf numFmtId="0" fontId="1" fillId="0" borderId="61" xfId="20" applyBorder="1" applyAlignment="1">
      <alignment vertical="center"/>
    </xf>
    <xf numFmtId="0" fontId="1" fillId="0" borderId="80" xfId="20" applyBorder="1" applyAlignment="1">
      <alignment vertical="center"/>
    </xf>
    <xf numFmtId="0" fontId="1" fillId="0" borderId="0" xfId="20" applyBorder="1" applyAlignment="1">
      <alignment vertical="center"/>
    </xf>
    <xf numFmtId="0" fontId="1" fillId="0" borderId="127" xfId="20" applyBorder="1" applyAlignment="1">
      <alignment vertical="center"/>
    </xf>
    <xf numFmtId="0" fontId="1" fillId="0" borderId="132" xfId="20" applyBorder="1" applyAlignment="1">
      <alignment vertical="center"/>
    </xf>
    <xf numFmtId="0" fontId="1" fillId="0" borderId="130" xfId="20" applyBorder="1" applyAlignment="1">
      <alignment vertical="center"/>
    </xf>
    <xf numFmtId="3" fontId="2" fillId="0" borderId="63" xfId="19" applyNumberFormat="1" applyFont="1" applyBorder="1" applyAlignment="1">
      <alignment horizontal="center" vertical="center" wrapText="1"/>
    </xf>
    <xf numFmtId="3" fontId="2" fillId="0" borderId="115" xfId="19" applyNumberFormat="1" applyFont="1" applyBorder="1" applyAlignment="1">
      <alignment horizontal="center" vertical="center" wrapText="1"/>
    </xf>
    <xf numFmtId="3" fontId="2" fillId="0" borderId="117" xfId="19" applyNumberFormat="1" applyFont="1" applyBorder="1" applyAlignment="1">
      <alignment horizontal="center" vertical="center" wrapText="1"/>
    </xf>
    <xf numFmtId="0" fontId="1" fillId="0" borderId="61" xfId="20" applyFont="1" applyBorder="1" applyAlignment="1">
      <alignment horizontal="center" vertical="center" wrapText="1"/>
    </xf>
    <xf numFmtId="0" fontId="1" fillId="0" borderId="80" xfId="20" applyFont="1" applyBorder="1" applyAlignment="1">
      <alignment horizontal="center" vertical="center" wrapText="1"/>
    </xf>
    <xf numFmtId="0" fontId="1" fillId="0" borderId="128" xfId="20" applyFont="1" applyBorder="1" applyAlignment="1">
      <alignment vertical="center" wrapText="1"/>
    </xf>
    <xf numFmtId="0" fontId="1" fillId="0" borderId="127" xfId="20" applyFont="1" applyBorder="1" applyAlignment="1">
      <alignment vertical="center" wrapText="1"/>
    </xf>
    <xf numFmtId="0" fontId="1" fillId="0" borderId="131" xfId="20" applyFont="1" applyBorder="1" applyAlignment="1">
      <alignment vertical="center" wrapText="1"/>
    </xf>
    <xf numFmtId="0" fontId="1" fillId="0" borderId="130" xfId="20" applyFont="1" applyBorder="1" applyAlignment="1">
      <alignment vertical="center" wrapText="1"/>
    </xf>
    <xf numFmtId="164" fontId="2" fillId="0" borderId="125" xfId="19" applyNumberFormat="1" applyFont="1" applyBorder="1" applyAlignment="1">
      <alignment horizontal="center" vertical="center" wrapText="1"/>
    </xf>
    <xf numFmtId="0" fontId="1" fillId="0" borderId="63" xfId="20" applyFont="1" applyBorder="1" applyAlignment="1">
      <alignment horizontal="center" vertical="center" wrapText="1"/>
    </xf>
    <xf numFmtId="0" fontId="1" fillId="0" borderId="80" xfId="20" applyFont="1" applyBorder="1" applyAlignment="1">
      <alignment vertical="center"/>
    </xf>
    <xf numFmtId="0" fontId="1" fillId="0" borderId="127" xfId="20" applyFont="1" applyBorder="1" applyAlignment="1">
      <alignment vertical="center"/>
    </xf>
    <xf numFmtId="0" fontId="1" fillId="0" borderId="130" xfId="20" applyFont="1" applyBorder="1" applyAlignment="1">
      <alignment vertical="center"/>
    </xf>
    <xf numFmtId="0" fontId="1" fillId="0" borderId="80" xfId="20" applyFont="1" applyBorder="1" applyAlignment="1">
      <alignment vertical="center" wrapText="1"/>
    </xf>
    <xf numFmtId="0" fontId="13" fillId="0" borderId="0" xfId="22" applyFont="1" applyFill="1" applyAlignment="1"/>
    <xf numFmtId="0" fontId="1" fillId="0" borderId="0" xfId="22" applyFont="1" applyAlignment="1"/>
    <xf numFmtId="14" fontId="13" fillId="0" borderId="0" xfId="22" applyNumberFormat="1" applyFont="1" applyFill="1" applyAlignment="1">
      <alignment horizontal="left"/>
    </xf>
    <xf numFmtId="0" fontId="1" fillId="0" borderId="0" xfId="22" applyFont="1" applyAlignment="1">
      <alignment horizontal="left"/>
    </xf>
    <xf numFmtId="0" fontId="18" fillId="0" borderId="0" xfId="22" applyFont="1" applyFill="1" applyAlignment="1">
      <alignment horizontal="center"/>
    </xf>
    <xf numFmtId="0" fontId="1" fillId="0" borderId="0" xfId="22" applyFont="1" applyAlignment="1">
      <alignment horizontal="center"/>
    </xf>
    <xf numFmtId="0" fontId="18" fillId="0" borderId="0" xfId="22" applyFont="1" applyFill="1" applyBorder="1" applyAlignment="1">
      <alignment horizontal="center"/>
    </xf>
    <xf numFmtId="0" fontId="18" fillId="0" borderId="0" xfId="8" applyFont="1" applyAlignment="1">
      <alignment horizontal="center"/>
    </xf>
    <xf numFmtId="0" fontId="18" fillId="0" borderId="0" xfId="8" applyFont="1" applyFill="1" applyAlignment="1" applyProtection="1">
      <alignment horizontal="center"/>
      <protection locked="0"/>
    </xf>
    <xf numFmtId="0" fontId="18" fillId="0" borderId="1" xfId="29" applyNumberFormat="1" applyFont="1" applyFill="1" applyBorder="1" applyAlignment="1" applyProtection="1">
      <alignment horizontal="center" vertical="center" wrapText="1"/>
      <protection locked="0"/>
    </xf>
    <xf numFmtId="0" fontId="1" fillId="0" borderId="25" xfId="8" applyBorder="1" applyAlignment="1">
      <alignment vertical="center" wrapText="1"/>
    </xf>
    <xf numFmtId="0" fontId="18" fillId="0" borderId="59" xfId="30" applyFont="1" applyFill="1" applyBorder="1" applyAlignment="1" applyProtection="1">
      <alignment horizontal="center" vertical="center"/>
      <protection locked="0"/>
    </xf>
    <xf numFmtId="0" fontId="18" fillId="0" borderId="70" xfId="30" applyFont="1" applyFill="1" applyBorder="1" applyAlignment="1" applyProtection="1">
      <alignment horizontal="center" vertical="center"/>
      <protection locked="0"/>
    </xf>
    <xf numFmtId="0" fontId="36" fillId="0" borderId="0" xfId="32" applyFont="1" applyFill="1" applyAlignment="1">
      <alignment horizontal="center"/>
    </xf>
    <xf numFmtId="0" fontId="31" fillId="0" borderId="0" xfId="8" applyFont="1" applyAlignment="1">
      <alignment horizontal="center"/>
    </xf>
    <xf numFmtId="0" fontId="36" fillId="0" borderId="0" xfId="8" applyFont="1" applyFill="1" applyBorder="1" applyAlignment="1">
      <alignment horizontal="center"/>
    </xf>
    <xf numFmtId="4" fontId="36" fillId="0" borderId="1" xfId="29" applyFont="1" applyFill="1" applyBorder="1" applyAlignment="1" applyProtection="1">
      <alignment horizontal="center" vertical="center"/>
      <protection locked="0"/>
    </xf>
    <xf numFmtId="0" fontId="36" fillId="0" borderId="25" xfId="8" applyFont="1" applyBorder="1" applyAlignment="1">
      <alignment horizontal="center" vertical="center"/>
    </xf>
    <xf numFmtId="49" fontId="36" fillId="0" borderId="146" xfId="29" applyNumberFormat="1" applyFont="1" applyFill="1" applyBorder="1" applyAlignment="1" applyProtection="1">
      <alignment horizontal="center" vertical="center"/>
      <protection locked="0"/>
    </xf>
    <xf numFmtId="49" fontId="31" fillId="0" borderId="151" xfId="8" applyNumberFormat="1" applyFont="1" applyBorder="1" applyAlignment="1">
      <alignment vertical="center"/>
    </xf>
    <xf numFmtId="0" fontId="36" fillId="0" borderId="147" xfId="30" quotePrefix="1" applyFont="1" applyFill="1" applyBorder="1" applyAlignment="1" applyProtection="1">
      <alignment horizontal="center" vertical="center"/>
      <protection locked="0"/>
    </xf>
    <xf numFmtId="0" fontId="31" fillId="0" borderId="148" xfId="8" applyFont="1" applyBorder="1" applyAlignment="1">
      <alignment horizontal="center" vertical="center"/>
    </xf>
    <xf numFmtId="0" fontId="31" fillId="0" borderId="149" xfId="8" applyFont="1" applyBorder="1" applyAlignment="1">
      <alignment horizontal="center" vertical="center"/>
    </xf>
    <xf numFmtId="0" fontId="37" fillId="0" borderId="147" xfId="33" quotePrefix="1" applyNumberFormat="1" applyFont="1" applyFill="1" applyBorder="1" applyAlignment="1" applyProtection="1">
      <alignment horizontal="center" vertical="center"/>
      <protection locked="0"/>
    </xf>
    <xf numFmtId="0" fontId="31" fillId="0" borderId="150" xfId="8" applyFont="1" applyBorder="1" applyAlignment="1">
      <alignment horizontal="center" vertical="center"/>
    </xf>
    <xf numFmtId="165" fontId="18" fillId="0" borderId="0" xfId="36" applyNumberFormat="1" applyFont="1" applyAlignment="1">
      <alignment horizontal="center"/>
    </xf>
    <xf numFmtId="0" fontId="18" fillId="0" borderId="1" xfId="36" applyFont="1" applyFill="1" applyBorder="1" applyAlignment="1">
      <alignment horizontal="center" vertical="center"/>
    </xf>
    <xf numFmtId="0" fontId="18" fillId="0" borderId="25" xfId="36" applyFont="1" applyFill="1" applyBorder="1" applyAlignment="1">
      <alignment horizontal="center" vertical="center"/>
    </xf>
    <xf numFmtId="0" fontId="18" fillId="0" borderId="2" xfId="37" applyNumberFormat="1" applyFont="1" applyFill="1" applyBorder="1" applyAlignment="1" applyProtection="1">
      <alignment horizontal="center" vertical="center"/>
      <protection locked="0"/>
    </xf>
    <xf numFmtId="0" fontId="18" fillId="0" borderId="26" xfId="37" applyNumberFormat="1" applyFont="1" applyFill="1" applyBorder="1" applyAlignment="1" applyProtection="1">
      <alignment horizontal="center" vertical="center"/>
      <protection locked="0"/>
    </xf>
    <xf numFmtId="0" fontId="18" fillId="0" borderId="59" xfId="38" applyFont="1" applyFill="1" applyBorder="1" applyAlignment="1" applyProtection="1">
      <alignment horizontal="center" vertical="center"/>
      <protection locked="0"/>
    </xf>
    <xf numFmtId="0" fontId="18" fillId="0" borderId="59" xfId="36" applyFont="1" applyBorder="1" applyAlignment="1">
      <alignment horizontal="center" vertical="center"/>
    </xf>
    <xf numFmtId="0" fontId="18" fillId="0" borderId="70" xfId="36" applyFont="1" applyBorder="1" applyAlignment="1">
      <alignment horizontal="center" vertical="center"/>
    </xf>
    <xf numFmtId="14" fontId="13" fillId="0" borderId="0" xfId="39" applyNumberFormat="1" applyFont="1" applyFill="1" applyAlignment="1">
      <alignment horizontal="left"/>
    </xf>
    <xf numFmtId="0" fontId="13" fillId="0" borderId="0" xfId="39" applyFont="1" applyAlignment="1"/>
    <xf numFmtId="49" fontId="18" fillId="0" borderId="0" xfId="39" applyNumberFormat="1" applyFont="1" applyFill="1" applyAlignment="1">
      <alignment horizontal="left"/>
    </xf>
    <xf numFmtId="165" fontId="18" fillId="0" borderId="0" xfId="39" applyNumberFormat="1" applyFont="1" applyAlignment="1">
      <alignment horizontal="center"/>
    </xf>
    <xf numFmtId="0" fontId="18" fillId="0" borderId="0" xfId="39" applyFont="1" applyAlignment="1">
      <alignment horizontal="center"/>
    </xf>
    <xf numFmtId="0" fontId="18" fillId="0" borderId="59" xfId="40" applyFont="1" applyFill="1" applyBorder="1" applyAlignment="1" applyProtection="1">
      <alignment horizontal="center" vertical="top"/>
      <protection locked="0"/>
    </xf>
    <xf numFmtId="0" fontId="18" fillId="0" borderId="59" xfId="39" applyFont="1" applyBorder="1" applyAlignment="1">
      <alignment horizontal="center"/>
    </xf>
    <xf numFmtId="0" fontId="18" fillId="0" borderId="70" xfId="39" applyFont="1" applyBorder="1" applyAlignment="1">
      <alignment horizontal="center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43" fontId="45" fillId="0" borderId="0" xfId="4" applyFont="1" applyFill="1" applyBorder="1" applyAlignment="1">
      <alignment horizontal="center" vertical="center" wrapText="1"/>
    </xf>
    <xf numFmtId="4" fontId="46" fillId="0" borderId="0" xfId="4" applyNumberFormat="1" applyFont="1" applyFill="1" applyBorder="1" applyAlignment="1">
      <alignment horizontal="center" vertical="center" wrapText="1"/>
    </xf>
    <xf numFmtId="0" fontId="18" fillId="0" borderId="0" xfId="44" applyFont="1" applyFill="1" applyBorder="1" applyAlignment="1">
      <alignment horizontal="center"/>
    </xf>
    <xf numFmtId="0" fontId="13" fillId="0" borderId="0" xfId="44" applyFont="1" applyFill="1" applyBorder="1" applyAlignment="1">
      <alignment horizontal="center"/>
    </xf>
    <xf numFmtId="0" fontId="13" fillId="0" borderId="17" xfId="44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4" fontId="18" fillId="0" borderId="163" xfId="21" applyNumberFormat="1" applyFont="1" applyFill="1" applyBorder="1" applyAlignment="1">
      <alignment horizontal="left"/>
    </xf>
    <xf numFmtId="4" fontId="18" fillId="0" borderId="144" xfId="21" applyNumberFormat="1" applyFont="1" applyFill="1" applyBorder="1" applyAlignment="1">
      <alignment horizontal="left"/>
    </xf>
    <xf numFmtId="4" fontId="13" fillId="0" borderId="163" xfId="21" applyNumberFormat="1" applyFont="1" applyFill="1" applyBorder="1" applyAlignment="1">
      <alignment horizontal="left"/>
    </xf>
    <xf numFmtId="4" fontId="13" fillId="0" borderId="144" xfId="21" applyNumberFormat="1" applyFont="1" applyFill="1" applyBorder="1" applyAlignment="1">
      <alignment horizontal="left"/>
    </xf>
    <xf numFmtId="0" fontId="18" fillId="12" borderId="172" xfId="0" applyFont="1" applyFill="1" applyBorder="1" applyAlignment="1">
      <alignment horizontal="center" vertical="center"/>
    </xf>
    <xf numFmtId="0" fontId="18" fillId="12" borderId="174" xfId="0" applyFont="1" applyFill="1" applyBorder="1" applyAlignment="1">
      <alignment horizontal="center" vertical="center"/>
    </xf>
    <xf numFmtId="0" fontId="18" fillId="12" borderId="171" xfId="0" applyFont="1" applyFill="1" applyBorder="1" applyAlignment="1">
      <alignment horizontal="center" vertical="center" wrapText="1"/>
    </xf>
    <xf numFmtId="0" fontId="18" fillId="12" borderId="17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167" xfId="0" applyFont="1" applyFill="1" applyBorder="1" applyAlignment="1">
      <alignment horizontal="center" vertical="center"/>
    </xf>
    <xf numFmtId="0" fontId="18" fillId="0" borderId="168" xfId="0" applyFont="1" applyFill="1" applyBorder="1" applyAlignment="1">
      <alignment horizontal="center" vertical="center"/>
    </xf>
    <xf numFmtId="0" fontId="18" fillId="0" borderId="128" xfId="0" applyFont="1" applyFill="1" applyBorder="1" applyAlignment="1">
      <alignment horizontal="center" vertical="center"/>
    </xf>
    <xf numFmtId="0" fontId="18" fillId="0" borderId="127" xfId="0" applyFont="1" applyFill="1" applyBorder="1" applyAlignment="1">
      <alignment horizontal="center" vertical="center"/>
    </xf>
    <xf numFmtId="0" fontId="18" fillId="0" borderId="131" xfId="0" applyFont="1" applyFill="1" applyBorder="1" applyAlignment="1">
      <alignment horizontal="center" vertical="center"/>
    </xf>
    <xf numFmtId="0" fontId="18" fillId="0" borderId="130" xfId="0" applyFont="1" applyFill="1" applyBorder="1" applyAlignment="1">
      <alignment horizontal="center" vertical="center"/>
    </xf>
    <xf numFmtId="0" fontId="18" fillId="12" borderId="169" xfId="0" applyFont="1" applyFill="1" applyBorder="1" applyAlignment="1">
      <alignment horizontal="center" vertical="center"/>
    </xf>
    <xf numFmtId="0" fontId="18" fillId="12" borderId="170" xfId="0" applyFont="1" applyFill="1" applyBorder="1" applyAlignment="1">
      <alignment horizontal="center" vertical="center"/>
    </xf>
    <xf numFmtId="0" fontId="18" fillId="12" borderId="175" xfId="0" applyFont="1" applyFill="1" applyBorder="1" applyAlignment="1">
      <alignment horizontal="center" vertical="center"/>
    </xf>
    <xf numFmtId="0" fontId="18" fillId="12" borderId="176" xfId="0" applyFont="1" applyFill="1" applyBorder="1" applyAlignment="1">
      <alignment horizontal="center" vertical="center"/>
    </xf>
    <xf numFmtId="0" fontId="18" fillId="12" borderId="177" xfId="0" applyFont="1" applyFill="1" applyBorder="1" applyAlignment="1">
      <alignment horizontal="center" vertical="center" wrapText="1"/>
    </xf>
    <xf numFmtId="0" fontId="18" fillId="12" borderId="172" xfId="0" applyFont="1" applyFill="1" applyBorder="1" applyAlignment="1">
      <alignment horizontal="center" vertical="center" wrapText="1"/>
    </xf>
    <xf numFmtId="0" fontId="18" fillId="12" borderId="173" xfId="0" applyFont="1" applyFill="1" applyBorder="1" applyAlignment="1">
      <alignment horizontal="center" vertical="center" wrapText="1"/>
    </xf>
    <xf numFmtId="0" fontId="18" fillId="12" borderId="174" xfId="0" applyFont="1" applyFill="1" applyBorder="1" applyAlignment="1">
      <alignment horizontal="center" vertical="center" wrapText="1"/>
    </xf>
    <xf numFmtId="0" fontId="18" fillId="12" borderId="178" xfId="0" applyFont="1" applyFill="1" applyBorder="1" applyAlignment="1">
      <alignment horizontal="center" vertical="center" wrapText="1"/>
    </xf>
    <xf numFmtId="0" fontId="18" fillId="12" borderId="180" xfId="0" applyFont="1" applyFill="1" applyBorder="1" applyAlignment="1">
      <alignment horizontal="center" vertical="center" wrapText="1"/>
    </xf>
    <xf numFmtId="0" fontId="51" fillId="0" borderId="14" xfId="0" applyFont="1" applyFill="1" applyBorder="1" applyAlignment="1">
      <alignment horizontal="center" vertical="center" wrapText="1"/>
    </xf>
    <xf numFmtId="0" fontId="18" fillId="0" borderId="181" xfId="7" applyFont="1" applyFill="1" applyBorder="1" applyAlignment="1">
      <alignment horizontal="left" wrapText="1"/>
    </xf>
    <xf numFmtId="0" fontId="18" fillId="0" borderId="182" xfId="7" applyFont="1" applyFill="1" applyBorder="1" applyAlignment="1">
      <alignment horizontal="left" wrapText="1"/>
    </xf>
    <xf numFmtId="0" fontId="51" fillId="0" borderId="171" xfId="0" applyFont="1" applyFill="1" applyBorder="1" applyAlignment="1">
      <alignment horizontal="center" vertical="center" wrapText="1"/>
    </xf>
    <xf numFmtId="0" fontId="51" fillId="0" borderId="179" xfId="0" applyFont="1" applyFill="1" applyBorder="1" applyAlignment="1">
      <alignment horizontal="center" vertical="center" wrapText="1"/>
    </xf>
    <xf numFmtId="0" fontId="51" fillId="0" borderId="172" xfId="0" applyFont="1" applyFill="1" applyBorder="1" applyAlignment="1">
      <alignment horizontal="center" vertical="center"/>
    </xf>
    <xf numFmtId="0" fontId="51" fillId="0" borderId="174" xfId="0" applyFont="1" applyFill="1" applyBorder="1" applyAlignment="1">
      <alignment horizontal="center" vertical="center"/>
    </xf>
    <xf numFmtId="0" fontId="51" fillId="0" borderId="14" xfId="0" applyFont="1" applyFill="1" applyBorder="1" applyAlignment="1">
      <alignment horizontal="center" vertical="center"/>
    </xf>
    <xf numFmtId="0" fontId="18" fillId="0" borderId="0" xfId="7" applyFont="1" applyFill="1" applyAlignment="1">
      <alignment horizontal="center"/>
    </xf>
    <xf numFmtId="0" fontId="51" fillId="0" borderId="169" xfId="0" applyFont="1" applyFill="1" applyBorder="1" applyAlignment="1">
      <alignment horizontal="center" vertical="center"/>
    </xf>
    <xf numFmtId="0" fontId="51" fillId="0" borderId="170" xfId="0" applyFont="1" applyFill="1" applyBorder="1" applyAlignment="1">
      <alignment horizontal="center" vertical="center"/>
    </xf>
    <xf numFmtId="0" fontId="51" fillId="0" borderId="175" xfId="0" applyFont="1" applyFill="1" applyBorder="1" applyAlignment="1">
      <alignment horizontal="center" vertical="center"/>
    </xf>
    <xf numFmtId="0" fontId="51" fillId="0" borderId="176" xfId="0" applyFont="1" applyFill="1" applyBorder="1" applyAlignment="1">
      <alignment horizontal="center" vertical="center"/>
    </xf>
    <xf numFmtId="0" fontId="51" fillId="0" borderId="177" xfId="0" applyFont="1" applyFill="1" applyBorder="1" applyAlignment="1">
      <alignment horizontal="center" vertical="center" wrapText="1"/>
    </xf>
    <xf numFmtId="0" fontId="51" fillId="12" borderId="172" xfId="0" applyFont="1" applyFill="1" applyBorder="1" applyAlignment="1">
      <alignment horizontal="center" vertical="center" wrapText="1"/>
    </xf>
    <xf numFmtId="0" fontId="51" fillId="12" borderId="173" xfId="0" applyFont="1" applyFill="1" applyBorder="1" applyAlignment="1">
      <alignment horizontal="center" vertical="center" wrapText="1"/>
    </xf>
    <xf numFmtId="0" fontId="51" fillId="12" borderId="174" xfId="0" applyFont="1" applyFill="1" applyBorder="1" applyAlignment="1">
      <alignment horizontal="center" vertical="center" wrapText="1"/>
    </xf>
    <xf numFmtId="0" fontId="54" fillId="0" borderId="172" xfId="0" applyFont="1" applyFill="1" applyBorder="1" applyAlignment="1">
      <alignment horizontal="center" vertical="center" wrapText="1"/>
    </xf>
    <xf numFmtId="0" fontId="54" fillId="0" borderId="173" xfId="0" applyFont="1" applyFill="1" applyBorder="1" applyAlignment="1">
      <alignment horizontal="center" vertical="center" wrapText="1"/>
    </xf>
    <xf numFmtId="0" fontId="54" fillId="0" borderId="174" xfId="0" applyFont="1" applyFill="1" applyBorder="1" applyAlignment="1">
      <alignment horizontal="center" vertical="center" wrapText="1"/>
    </xf>
    <xf numFmtId="0" fontId="1" fillId="0" borderId="21" xfId="8" applyFont="1" applyBorder="1" applyAlignment="1"/>
    <xf numFmtId="0" fontId="1" fillId="0" borderId="13" xfId="8" applyBorder="1" applyAlignment="1">
      <alignment vertical="center"/>
    </xf>
    <xf numFmtId="0" fontId="1" fillId="0" borderId="17" xfId="8" applyBorder="1" applyAlignment="1">
      <alignment vertical="center"/>
    </xf>
    <xf numFmtId="0" fontId="1" fillId="0" borderId="2" xfId="8" applyFont="1" applyBorder="1" applyAlignment="1">
      <alignment vertical="center"/>
    </xf>
    <xf numFmtId="0" fontId="1" fillId="0" borderId="5" xfId="8" applyBorder="1" applyAlignment="1">
      <alignment vertical="center"/>
    </xf>
    <xf numFmtId="0" fontId="1" fillId="0" borderId="11" xfId="8" applyBorder="1" applyAlignment="1">
      <alignment vertical="center"/>
    </xf>
    <xf numFmtId="0" fontId="1" fillId="0" borderId="2" xfId="8" applyFont="1" applyBorder="1" applyAlignment="1">
      <alignment vertical="center" wrapText="1"/>
    </xf>
    <xf numFmtId="0" fontId="1" fillId="0" borderId="5" xfId="8" applyFont="1" applyBorder="1" applyAlignment="1">
      <alignment vertical="center" wrapText="1"/>
    </xf>
    <xf numFmtId="0" fontId="1" fillId="0" borderId="11" xfId="8" applyFont="1" applyBorder="1" applyAlignment="1">
      <alignment vertical="center" wrapText="1"/>
    </xf>
    <xf numFmtId="0" fontId="1" fillId="0" borderId="113" xfId="8" applyFont="1" applyBorder="1" applyAlignment="1">
      <alignment horizontal="center" vertical="center" wrapText="1"/>
    </xf>
    <xf numFmtId="0" fontId="1" fillId="0" borderId="114" xfId="8" applyFont="1" applyBorder="1" applyAlignment="1">
      <alignment horizontal="center" vertical="center" wrapText="1"/>
    </xf>
    <xf numFmtId="0" fontId="1" fillId="0" borderId="6" xfId="8" applyFont="1" applyBorder="1" applyAlignment="1">
      <alignment vertical="center" wrapText="1"/>
    </xf>
    <xf numFmtId="0" fontId="1" fillId="0" borderId="116" xfId="8" applyFont="1" applyBorder="1" applyAlignment="1">
      <alignment vertical="center" wrapText="1"/>
    </xf>
    <xf numFmtId="0" fontId="1" fillId="0" borderId="16" xfId="8" applyFont="1" applyBorder="1" applyAlignment="1">
      <alignment vertical="center" wrapText="1"/>
    </xf>
    <xf numFmtId="0" fontId="1" fillId="0" borderId="12" xfId="8" applyFont="1" applyBorder="1" applyAlignment="1">
      <alignment vertical="center" wrapText="1"/>
    </xf>
    <xf numFmtId="0" fontId="1" fillId="0" borderId="118" xfId="8" applyFont="1" applyBorder="1" applyAlignment="1">
      <alignment vertical="center" wrapText="1"/>
    </xf>
    <xf numFmtId="0" fontId="1" fillId="0" borderId="119" xfId="8" applyFont="1" applyBorder="1" applyAlignment="1">
      <alignment vertical="center" wrapText="1"/>
    </xf>
    <xf numFmtId="0" fontId="1" fillId="0" borderId="2" xfId="8" applyFont="1" applyBorder="1" applyAlignment="1">
      <alignment horizontal="center" vertical="center" wrapText="1"/>
    </xf>
    <xf numFmtId="0" fontId="1" fillId="0" borderId="3" xfId="8" applyFont="1" applyBorder="1" applyAlignment="1">
      <alignment horizontal="center" vertical="center" wrapText="1"/>
    </xf>
    <xf numFmtId="14" fontId="13" fillId="0" borderId="0" xfId="50" applyNumberFormat="1" applyFont="1" applyAlignment="1">
      <alignment horizontal="left"/>
    </xf>
    <xf numFmtId="0" fontId="13" fillId="0" borderId="0" xfId="50" applyFont="1" applyAlignment="1">
      <alignment horizontal="left"/>
    </xf>
    <xf numFmtId="0" fontId="2" fillId="0" borderId="0" xfId="50" applyFont="1" applyAlignment="1">
      <alignment horizontal="center"/>
    </xf>
    <xf numFmtId="0" fontId="13" fillId="0" borderId="0" xfId="50" applyFont="1" applyAlignment="1">
      <alignment horizontal="center"/>
    </xf>
    <xf numFmtId="0" fontId="4" fillId="0" borderId="1" xfId="50" applyFont="1" applyBorder="1" applyAlignment="1"/>
    <xf numFmtId="0" fontId="13" fillId="0" borderId="4" xfId="50" applyFont="1" applyBorder="1" applyAlignment="1"/>
    <xf numFmtId="0" fontId="2" fillId="0" borderId="2" xfId="50" applyFont="1" applyBorder="1" applyAlignment="1">
      <alignment horizontal="center" vertical="center"/>
    </xf>
    <xf numFmtId="0" fontId="13" fillId="0" borderId="5" xfId="50" applyFont="1" applyBorder="1" applyAlignment="1">
      <alignment horizontal="center" vertical="center"/>
    </xf>
    <xf numFmtId="0" fontId="2" fillId="0" borderId="184" xfId="50" applyFont="1" applyBorder="1" applyAlignment="1">
      <alignment horizontal="center" vertical="center" wrapText="1" shrinkToFit="1"/>
    </xf>
    <xf numFmtId="0" fontId="13" fillId="0" borderId="185" xfId="50" applyBorder="1" applyAlignment="1">
      <alignment horizontal="center" vertical="center" wrapText="1"/>
    </xf>
    <xf numFmtId="0" fontId="2" fillId="0" borderId="2" xfId="50" applyFont="1" applyBorder="1" applyAlignment="1">
      <alignment horizontal="center" vertical="center" wrapText="1"/>
    </xf>
    <xf numFmtId="0" fontId="13" fillId="0" borderId="5" xfId="50" applyFont="1" applyBorder="1" applyAlignment="1">
      <alignment horizontal="center" vertical="center" wrapText="1"/>
    </xf>
    <xf numFmtId="0" fontId="2" fillId="0" borderId="3" xfId="50" applyFont="1" applyBorder="1" applyAlignment="1">
      <alignment horizontal="center" vertical="center" wrapText="1"/>
    </xf>
    <xf numFmtId="0" fontId="13" fillId="0" borderId="6" xfId="5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56" fillId="0" borderId="0" xfId="0" applyFont="1" applyAlignment="1">
      <alignment horizontal="right"/>
    </xf>
    <xf numFmtId="0" fontId="57" fillId="0" borderId="0" xfId="0" applyFont="1" applyAlignment="1">
      <alignment horizontal="center"/>
    </xf>
    <xf numFmtId="0" fontId="59" fillId="0" borderId="188" xfId="0" applyFont="1" applyBorder="1" applyAlignment="1">
      <alignment horizontal="center"/>
    </xf>
    <xf numFmtId="0" fontId="59" fillId="0" borderId="189" xfId="0" applyFont="1" applyBorder="1" applyAlignment="1">
      <alignment horizontal="center"/>
    </xf>
    <xf numFmtId="0" fontId="59" fillId="0" borderId="190" xfId="0" applyFont="1" applyBorder="1" applyAlignment="1">
      <alignment horizontal="center"/>
    </xf>
    <xf numFmtId="0" fontId="59" fillId="0" borderId="191" xfId="0" applyFont="1" applyBorder="1" applyAlignment="1">
      <alignment horizontal="center"/>
    </xf>
    <xf numFmtId="0" fontId="61" fillId="0" borderId="0" xfId="21" applyFont="1" applyAlignment="1">
      <alignment horizontal="right"/>
    </xf>
    <xf numFmtId="0" fontId="62" fillId="0" borderId="0" xfId="21" applyFont="1" applyAlignment="1">
      <alignment horizontal="center"/>
    </xf>
    <xf numFmtId="0" fontId="13" fillId="0" borderId="0" xfId="51" applyFont="1" applyAlignment="1">
      <alignment horizontal="right"/>
    </xf>
    <xf numFmtId="0" fontId="59" fillId="0" borderId="45" xfId="51" applyFont="1" applyBorder="1" applyAlignment="1">
      <alignment horizontal="center"/>
    </xf>
    <xf numFmtId="0" fontId="59" fillId="0" borderId="109" xfId="51" applyFont="1" applyBorder="1" applyAlignment="1">
      <alignment horizontal="center"/>
    </xf>
    <xf numFmtId="0" fontId="59" fillId="0" borderId="46" xfId="51" applyFont="1" applyBorder="1" applyAlignment="1">
      <alignment horizontal="center"/>
    </xf>
    <xf numFmtId="0" fontId="59" fillId="0" borderId="79" xfId="51" applyFont="1" applyBorder="1" applyAlignment="1">
      <alignment horizontal="center"/>
    </xf>
    <xf numFmtId="0" fontId="59" fillId="0" borderId="199" xfId="51" applyFont="1" applyBorder="1" applyAlignment="1">
      <alignment horizontal="center"/>
    </xf>
    <xf numFmtId="0" fontId="74" fillId="0" borderId="0" xfId="52" applyFont="1" applyFill="1" applyBorder="1" applyAlignment="1">
      <alignment horizontal="left" vertical="center" wrapText="1"/>
    </xf>
    <xf numFmtId="0" fontId="22" fillId="0" borderId="212" xfId="52" applyFont="1" applyFill="1" applyBorder="1" applyAlignment="1">
      <alignment horizontal="center" vertical="center" wrapText="1"/>
    </xf>
    <xf numFmtId="0" fontId="22" fillId="0" borderId="213" xfId="52" applyFont="1" applyFill="1" applyBorder="1" applyAlignment="1">
      <alignment horizontal="center" vertical="center" wrapText="1"/>
    </xf>
    <xf numFmtId="0" fontId="22" fillId="0" borderId="215" xfId="52" applyFont="1" applyFill="1" applyBorder="1" applyAlignment="1">
      <alignment horizontal="center" vertical="center" wrapText="1"/>
    </xf>
    <xf numFmtId="0" fontId="22" fillId="0" borderId="218" xfId="52" applyFont="1" applyFill="1" applyBorder="1" applyAlignment="1">
      <alignment horizontal="center" vertical="center" wrapText="1"/>
    </xf>
    <xf numFmtId="0" fontId="59" fillId="0" borderId="213" xfId="52" applyFont="1" applyFill="1" applyBorder="1" applyAlignment="1">
      <alignment horizontal="center" vertical="center" wrapText="1"/>
    </xf>
    <xf numFmtId="0" fontId="61" fillId="0" borderId="213" xfId="52" applyFont="1" applyFill="1" applyBorder="1" applyAlignment="1">
      <alignment horizontal="left" vertical="center" wrapText="1" indent="1"/>
    </xf>
    <xf numFmtId="0" fontId="59" fillId="0" borderId="0" xfId="52" quotePrefix="1" applyFont="1" applyFill="1" applyAlignment="1">
      <alignment horizontal="center" vertical="center" wrapText="1"/>
    </xf>
    <xf numFmtId="0" fontId="59" fillId="0" borderId="0" xfId="52" applyFont="1" applyFill="1" applyAlignment="1">
      <alignment horizontal="center" vertical="center" wrapText="1"/>
    </xf>
    <xf numFmtId="0" fontId="59" fillId="0" borderId="206" xfId="52" applyFont="1" applyFill="1" applyBorder="1" applyAlignment="1">
      <alignment horizontal="center" vertical="center" wrapText="1"/>
    </xf>
    <xf numFmtId="0" fontId="59" fillId="0" borderId="212" xfId="52" applyFont="1" applyFill="1" applyBorder="1" applyAlignment="1">
      <alignment horizontal="center" vertical="center" wrapText="1"/>
    </xf>
    <xf numFmtId="0" fontId="59" fillId="0" borderId="207" xfId="52" applyFont="1" applyFill="1" applyBorder="1" applyAlignment="1">
      <alignment horizontal="center" vertical="center" wrapText="1"/>
    </xf>
    <xf numFmtId="0" fontId="59" fillId="0" borderId="208" xfId="52" applyFont="1" applyFill="1" applyBorder="1" applyAlignment="1">
      <alignment horizontal="center" vertical="center" wrapText="1"/>
    </xf>
    <xf numFmtId="0" fontId="59" fillId="0" borderId="209" xfId="52" applyFont="1" applyFill="1" applyBorder="1" applyAlignment="1">
      <alignment horizontal="center" vertical="center" wrapText="1"/>
    </xf>
    <xf numFmtId="0" fontId="59" fillId="0" borderId="210" xfId="52" applyFont="1" applyFill="1" applyBorder="1" applyAlignment="1">
      <alignment horizontal="center" vertical="center" wrapText="1"/>
    </xf>
    <xf numFmtId="0" fontId="59" fillId="0" borderId="211" xfId="52" applyFont="1" applyFill="1" applyBorder="1" applyAlignment="1">
      <alignment horizontal="center" vertical="center" wrapText="1"/>
    </xf>
    <xf numFmtId="0" fontId="59" fillId="0" borderId="216" xfId="52" applyFont="1" applyFill="1" applyBorder="1" applyAlignment="1">
      <alignment horizontal="center" vertical="center" wrapText="1"/>
    </xf>
    <xf numFmtId="0" fontId="59" fillId="0" borderId="217" xfId="52" applyFont="1" applyFill="1" applyBorder="1" applyAlignment="1">
      <alignment horizontal="center" vertical="center" wrapText="1"/>
    </xf>
    <xf numFmtId="0" fontId="64" fillId="0" borderId="213" xfId="52" applyFont="1" applyFill="1" applyBorder="1" applyAlignment="1">
      <alignment horizontal="left" vertical="center" wrapText="1" indent="1"/>
    </xf>
    <xf numFmtId="0" fontId="64" fillId="0" borderId="214" xfId="52" applyFont="1" applyFill="1" applyBorder="1" applyAlignment="1">
      <alignment horizontal="left" vertical="center" wrapText="1" indent="1"/>
    </xf>
    <xf numFmtId="0" fontId="59" fillId="0" borderId="215" xfId="52" applyFont="1" applyFill="1" applyBorder="1" applyAlignment="1">
      <alignment horizontal="center" vertical="center" wrapText="1"/>
    </xf>
    <xf numFmtId="0" fontId="2" fillId="0" borderId="0" xfId="55" applyFont="1" applyAlignment="1" applyProtection="1">
      <alignment horizontal="center"/>
    </xf>
    <xf numFmtId="0" fontId="2" fillId="0" borderId="0" xfId="55" applyFont="1" applyAlignment="1">
      <alignment horizontal="center"/>
    </xf>
    <xf numFmtId="0" fontId="1" fillId="0" borderId="0" xfId="55" applyFont="1" applyAlignment="1">
      <alignment horizontal="center"/>
    </xf>
    <xf numFmtId="0" fontId="1" fillId="0" borderId="0" xfId="55" applyFont="1"/>
    <xf numFmtId="169" fontId="2" fillId="0" borderId="0" xfId="55" applyNumberFormat="1" applyFont="1" applyAlignment="1" applyProtection="1">
      <alignment horizontal="center"/>
    </xf>
    <xf numFmtId="0" fontId="6" fillId="0" borderId="0" xfId="55" applyFont="1" applyBorder="1" applyAlignment="1">
      <alignment horizontal="center"/>
    </xf>
    <xf numFmtId="0" fontId="2" fillId="0" borderId="0" xfId="55" applyFont="1" applyBorder="1" applyAlignment="1" applyProtection="1"/>
    <xf numFmtId="0" fontId="1" fillId="0" borderId="0" xfId="55" applyFont="1" applyAlignment="1">
      <alignment horizontal="center"/>
    </xf>
    <xf numFmtId="0" fontId="6" fillId="0" borderId="0" xfId="55" applyFont="1" applyBorder="1" applyAlignment="1">
      <alignment horizontal="center"/>
    </xf>
    <xf numFmtId="0" fontId="6" fillId="0" borderId="0" xfId="55" applyFont="1" applyBorder="1" applyAlignment="1"/>
    <xf numFmtId="0" fontId="2" fillId="0" borderId="187" xfId="55" applyFont="1" applyBorder="1" applyAlignment="1" applyProtection="1">
      <alignment horizontal="center" vertical="center"/>
    </xf>
    <xf numFmtId="0" fontId="1" fillId="0" borderId="245" xfId="55" applyFont="1" applyBorder="1" applyAlignment="1">
      <alignment horizontal="center" vertical="center"/>
    </xf>
    <xf numFmtId="0" fontId="78" fillId="0" borderId="125" xfId="55" applyFont="1" applyBorder="1" applyAlignment="1" applyProtection="1">
      <alignment horizontal="center" vertical="center"/>
    </xf>
    <xf numFmtId="0" fontId="79" fillId="0" borderId="61" xfId="55" applyFont="1" applyBorder="1" applyAlignment="1">
      <alignment horizontal="center" vertical="center"/>
    </xf>
    <xf numFmtId="0" fontId="79" fillId="0" borderId="63" xfId="55" applyFont="1" applyBorder="1" applyAlignment="1">
      <alignment vertical="center"/>
    </xf>
    <xf numFmtId="0" fontId="1" fillId="0" borderId="192" xfId="55" applyFont="1" applyBorder="1" applyAlignment="1">
      <alignment vertical="center"/>
    </xf>
    <xf numFmtId="0" fontId="1" fillId="0" borderId="246" xfId="55" applyFont="1" applyBorder="1" applyAlignment="1">
      <alignment horizontal="center" vertical="center"/>
    </xf>
    <xf numFmtId="0" fontId="79" fillId="0" borderId="131" xfId="55" applyFont="1" applyBorder="1" applyAlignment="1">
      <alignment vertical="center"/>
    </xf>
    <xf numFmtId="0" fontId="79" fillId="0" borderId="132" xfId="55" applyFont="1" applyBorder="1" applyAlignment="1">
      <alignment vertical="center"/>
    </xf>
    <xf numFmtId="0" fontId="79" fillId="0" borderId="117" xfId="55" applyFont="1" applyBorder="1" applyAlignment="1">
      <alignment vertical="center"/>
    </xf>
    <xf numFmtId="0" fontId="1" fillId="0" borderId="247" xfId="55" applyFont="1" applyBorder="1" applyAlignment="1">
      <alignment horizontal="center" vertical="center"/>
    </xf>
    <xf numFmtId="49" fontId="2" fillId="0" borderId="14" xfId="55" applyNumberFormat="1" applyFont="1" applyBorder="1" applyAlignment="1" applyProtection="1">
      <alignment horizontal="center" vertical="center" wrapText="1"/>
    </xf>
    <xf numFmtId="0" fontId="2" fillId="0" borderId="14" xfId="55" applyFont="1" applyBorder="1" applyAlignment="1" applyProtection="1">
      <alignment horizontal="center" vertical="center" wrapText="1"/>
    </xf>
    <xf numFmtId="0" fontId="18" fillId="0" borderId="15" xfId="55" applyFont="1" applyBorder="1" applyAlignment="1">
      <alignment horizontal="center" vertical="center" wrapText="1"/>
    </xf>
    <xf numFmtId="0" fontId="1" fillId="0" borderId="248" xfId="55" applyFont="1" applyBorder="1" applyAlignment="1">
      <alignment vertical="center"/>
    </xf>
    <xf numFmtId="0" fontId="1" fillId="0" borderId="249" xfId="55" applyFont="1" applyBorder="1" applyAlignment="1">
      <alignment horizontal="center" vertical="center"/>
    </xf>
    <xf numFmtId="49" fontId="2" fillId="0" borderId="250" xfId="55" applyNumberFormat="1" applyFont="1" applyBorder="1" applyAlignment="1" applyProtection="1">
      <alignment horizontal="center" vertical="center" wrapText="1"/>
    </xf>
    <xf numFmtId="0" fontId="2" fillId="0" borderId="250" xfId="55" applyFont="1" applyBorder="1" applyAlignment="1" applyProtection="1">
      <alignment horizontal="center" vertical="center" wrapText="1"/>
    </xf>
    <xf numFmtId="0" fontId="18" fillId="0" borderId="251" xfId="55" applyFont="1" applyBorder="1" applyAlignment="1">
      <alignment horizontal="center" vertical="center" wrapText="1"/>
    </xf>
    <xf numFmtId="49" fontId="4" fillId="0" borderId="252" xfId="55" applyNumberFormat="1" applyFont="1" applyBorder="1"/>
    <xf numFmtId="0" fontId="4" fillId="0" borderId="253" xfId="55" applyFont="1" applyBorder="1" applyAlignment="1">
      <alignment horizontal="center"/>
    </xf>
    <xf numFmtId="3" fontId="4" fillId="0" borderId="11" xfId="55" applyNumberFormat="1" applyFont="1" applyBorder="1" applyProtection="1"/>
    <xf numFmtId="166" fontId="1" fillId="0" borderId="12" xfId="55" applyNumberFormat="1" applyFont="1" applyBorder="1"/>
    <xf numFmtId="49" fontId="4" fillId="0" borderId="254" xfId="55" applyNumberFormat="1" applyFont="1" applyBorder="1"/>
    <xf numFmtId="0" fontId="4" fillId="0" borderId="255" xfId="55" applyFont="1" applyBorder="1" applyAlignment="1">
      <alignment horizontal="center"/>
    </xf>
    <xf numFmtId="164" fontId="1" fillId="0" borderId="15" xfId="55" applyNumberFormat="1" applyFont="1" applyBorder="1" applyProtection="1"/>
    <xf numFmtId="49" fontId="4" fillId="0" borderId="256" xfId="55" applyNumberFormat="1" applyFont="1" applyBorder="1"/>
    <xf numFmtId="0" fontId="4" fillId="0" borderId="247" xfId="55" applyFont="1" applyBorder="1" applyAlignment="1">
      <alignment horizontal="center"/>
    </xf>
    <xf numFmtId="49" fontId="4" fillId="0" borderId="16" xfId="55" applyNumberFormat="1" applyFont="1" applyBorder="1"/>
    <xf numFmtId="0" fontId="3" fillId="0" borderId="257" xfId="55" applyFont="1" applyBorder="1" applyAlignment="1"/>
    <xf numFmtId="0" fontId="3" fillId="0" borderId="258" xfId="55" applyFont="1" applyBorder="1" applyAlignment="1"/>
    <xf numFmtId="3" fontId="3" fillId="0" borderId="259" xfId="55" applyNumberFormat="1" applyFont="1" applyBorder="1"/>
    <xf numFmtId="164" fontId="18" fillId="0" borderId="9" xfId="55" applyNumberFormat="1" applyFont="1" applyBorder="1" applyProtection="1"/>
    <xf numFmtId="0" fontId="4" fillId="0" borderId="0" xfId="55" applyFont="1"/>
    <xf numFmtId="0" fontId="4" fillId="0" borderId="0" xfId="55" applyFont="1" applyAlignment="1">
      <alignment horizontal="center"/>
    </xf>
    <xf numFmtId="3" fontId="4" fillId="0" borderId="0" xfId="55" applyNumberFormat="1" applyFont="1"/>
    <xf numFmtId="49" fontId="1" fillId="0" borderId="0" xfId="16" applyNumberFormat="1" applyFont="1" applyAlignment="1">
      <alignment horizontal="center"/>
    </xf>
    <xf numFmtId="0" fontId="1" fillId="0" borderId="0" xfId="16" applyFont="1" applyAlignment="1">
      <alignment horizontal="center"/>
    </xf>
    <xf numFmtId="0" fontId="75" fillId="0" borderId="0" xfId="56" applyFont="1" applyFill="1" applyAlignment="1">
      <alignment horizontal="center"/>
    </xf>
    <xf numFmtId="0" fontId="22" fillId="0" borderId="0" xfId="56" applyFont="1"/>
    <xf numFmtId="0" fontId="22" fillId="0" borderId="0" xfId="56" applyFont="1" applyFill="1" applyAlignment="1">
      <alignment horizontal="right"/>
    </xf>
    <xf numFmtId="0" fontId="22" fillId="0" borderId="0" xfId="56" applyFont="1" applyAlignment="1">
      <alignment horizontal="right"/>
    </xf>
    <xf numFmtId="14" fontId="22" fillId="0" borderId="0" xfId="56" applyNumberFormat="1" applyFont="1" applyAlignment="1">
      <alignment horizontal="left"/>
    </xf>
    <xf numFmtId="0" fontId="57" fillId="0" borderId="0" xfId="56" applyFont="1" applyFill="1" applyAlignment="1">
      <alignment horizontal="center" vertical="center"/>
    </xf>
    <xf numFmtId="0" fontId="22" fillId="0" borderId="0" xfId="56" applyFont="1" applyFill="1"/>
    <xf numFmtId="0" fontId="59" fillId="0" borderId="0" xfId="56" applyFont="1" applyFill="1" applyAlignment="1">
      <alignment horizontal="center" vertical="center"/>
    </xf>
    <xf numFmtId="0" fontId="22" fillId="0" borderId="0" xfId="56" applyFont="1" applyFill="1" applyBorder="1" applyAlignment="1">
      <alignment horizontal="center" vertical="center"/>
    </xf>
    <xf numFmtId="0" fontId="22" fillId="0" borderId="0" xfId="56" applyFont="1" applyBorder="1" applyAlignment="1">
      <alignment horizontal="center" vertical="center"/>
    </xf>
    <xf numFmtId="0" fontId="59" fillId="0" borderId="1" xfId="56" applyFont="1" applyFill="1" applyBorder="1" applyAlignment="1">
      <alignment horizontal="center" vertical="center" wrapText="1"/>
    </xf>
    <xf numFmtId="0" fontId="59" fillId="0" borderId="59" xfId="56" applyFont="1" applyFill="1" applyBorder="1" applyAlignment="1">
      <alignment horizontal="center" vertical="center" wrapText="1"/>
    </xf>
    <xf numFmtId="0" fontId="59" fillId="0" borderId="70" xfId="56" applyFont="1" applyFill="1" applyBorder="1" applyAlignment="1">
      <alignment horizontal="center" vertical="center" wrapText="1"/>
    </xf>
    <xf numFmtId="0" fontId="59" fillId="0" borderId="10" xfId="56" applyFont="1" applyFill="1" applyBorder="1" applyAlignment="1">
      <alignment horizontal="center" vertical="center" wrapText="1"/>
    </xf>
    <xf numFmtId="0" fontId="59" fillId="0" borderId="14" xfId="52" applyFont="1" applyFill="1" applyBorder="1" applyAlignment="1">
      <alignment horizontal="center" vertical="center" wrapText="1"/>
    </xf>
    <xf numFmtId="0" fontId="59" fillId="0" borderId="15" xfId="52" applyFont="1" applyFill="1" applyBorder="1" applyAlignment="1">
      <alignment horizontal="center" vertical="center" wrapText="1"/>
    </xf>
    <xf numFmtId="0" fontId="22" fillId="0" borderId="13" xfId="56" applyFont="1" applyFill="1" applyBorder="1" applyAlignment="1">
      <alignment horizontal="left" vertical="center"/>
    </xf>
    <xf numFmtId="3" fontId="22" fillId="0" borderId="14" xfId="56" applyNumberFormat="1" applyFont="1" applyFill="1" applyBorder="1" applyAlignment="1">
      <alignment horizontal="center" vertical="center"/>
    </xf>
    <xf numFmtId="3" fontId="22" fillId="0" borderId="15" xfId="56" applyNumberFormat="1" applyFont="1" applyFill="1" applyBorder="1" applyAlignment="1">
      <alignment horizontal="center" vertical="center"/>
    </xf>
    <xf numFmtId="0" fontId="22" fillId="0" borderId="13" xfId="56" applyFont="1" applyFill="1" applyBorder="1" applyAlignment="1">
      <alignment horizontal="right" vertical="center"/>
    </xf>
    <xf numFmtId="0" fontId="22" fillId="0" borderId="28" xfId="56" applyFont="1" applyFill="1" applyBorder="1" applyAlignment="1">
      <alignment horizontal="right" vertical="center"/>
    </xf>
    <xf numFmtId="3" fontId="22" fillId="0" borderId="29" xfId="56" applyNumberFormat="1" applyFont="1" applyFill="1" applyBorder="1" applyAlignment="1">
      <alignment horizontal="center" vertical="center"/>
    </xf>
    <xf numFmtId="3" fontId="22" fillId="0" borderId="30" xfId="56" applyNumberFormat="1" applyFont="1" applyFill="1" applyBorder="1" applyAlignment="1">
      <alignment horizontal="center" vertical="center"/>
    </xf>
    <xf numFmtId="0" fontId="22" fillId="0" borderId="0" xfId="56" applyFont="1" applyFill="1" applyBorder="1" applyAlignment="1">
      <alignment horizontal="right" vertical="center"/>
    </xf>
    <xf numFmtId="3" fontId="63" fillId="0" borderId="0" xfId="56" applyNumberFormat="1" applyFont="1" applyFill="1" applyBorder="1" applyAlignment="1">
      <alignment horizontal="center" vertical="center"/>
    </xf>
    <xf numFmtId="14" fontId="22" fillId="0" borderId="0" xfId="56" applyNumberFormat="1" applyFont="1" applyFill="1" applyAlignment="1">
      <alignment horizontal="left"/>
    </xf>
    <xf numFmtId="0" fontId="22" fillId="0" borderId="0" xfId="56" applyFont="1" applyFill="1" applyAlignment="1">
      <alignment horizontal="center" vertical="center"/>
    </xf>
    <xf numFmtId="0" fontId="59" fillId="0" borderId="58" xfId="56" applyFont="1" applyFill="1" applyBorder="1" applyAlignment="1">
      <alignment horizontal="center" vertical="center"/>
    </xf>
    <xf numFmtId="0" fontId="59" fillId="0" borderId="13" xfId="21" applyFont="1" applyFill="1" applyBorder="1" applyAlignment="1">
      <alignment horizontal="center" vertical="center"/>
    </xf>
    <xf numFmtId="0" fontId="22" fillId="0" borderId="28" xfId="56" applyFont="1" applyFill="1" applyBorder="1" applyAlignment="1">
      <alignment horizontal="left" vertical="center"/>
    </xf>
    <xf numFmtId="3" fontId="22" fillId="0" borderId="14" xfId="56" applyNumberFormat="1" applyFont="1" applyFill="1" applyBorder="1" applyAlignment="1">
      <alignment horizontal="center" vertical="center" wrapText="1"/>
    </xf>
    <xf numFmtId="3" fontId="22" fillId="0" borderId="15" xfId="56" applyNumberFormat="1" applyFont="1" applyFill="1" applyBorder="1" applyAlignment="1">
      <alignment horizontal="center" vertical="center" wrapText="1"/>
    </xf>
    <xf numFmtId="3" fontId="22" fillId="0" borderId="0" xfId="56" applyNumberFormat="1" applyFont="1"/>
    <xf numFmtId="3" fontId="22" fillId="0" borderId="29" xfId="56" applyNumberFormat="1" applyFont="1" applyFill="1" applyBorder="1" applyAlignment="1">
      <alignment horizontal="center" vertical="center" wrapText="1"/>
    </xf>
    <xf numFmtId="3" fontId="22" fillId="0" borderId="30" xfId="56" applyNumberFormat="1" applyFont="1" applyFill="1" applyBorder="1" applyAlignment="1">
      <alignment horizontal="center" vertical="center" wrapText="1"/>
    </xf>
    <xf numFmtId="0" fontId="81" fillId="0" borderId="0" xfId="52" applyFont="1" applyFill="1" applyBorder="1"/>
    <xf numFmtId="0" fontId="57" fillId="0" borderId="0" xfId="56" applyFont="1" applyAlignment="1">
      <alignment horizontal="center" vertical="center"/>
    </xf>
    <xf numFmtId="0" fontId="22" fillId="0" borderId="0" xfId="56" applyFont="1" applyAlignment="1">
      <alignment horizontal="center" vertical="center"/>
    </xf>
    <xf numFmtId="0" fontId="59" fillId="0" borderId="58" xfId="56" applyFont="1" applyBorder="1" applyAlignment="1">
      <alignment horizontal="center" vertical="center"/>
    </xf>
    <xf numFmtId="0" fontId="59" fillId="0" borderId="59" xfId="56" applyFont="1" applyBorder="1" applyAlignment="1">
      <alignment horizontal="center" vertical="center" wrapText="1"/>
    </xf>
    <xf numFmtId="0" fontId="59" fillId="0" borderId="70" xfId="56" applyFont="1" applyBorder="1" applyAlignment="1">
      <alignment horizontal="center" vertical="center" wrapText="1"/>
    </xf>
    <xf numFmtId="0" fontId="59" fillId="0" borderId="13" xfId="21" applyFont="1" applyBorder="1" applyAlignment="1">
      <alignment horizontal="center" vertical="center"/>
    </xf>
    <xf numFmtId="0" fontId="1" fillId="0" borderId="0" xfId="57"/>
    <xf numFmtId="0" fontId="1" fillId="0" borderId="0" xfId="57" applyFill="1"/>
    <xf numFmtId="0" fontId="18" fillId="0" borderId="0" xfId="58" applyFont="1" applyBorder="1" applyAlignment="1" applyProtection="1">
      <alignment horizontal="center"/>
    </xf>
    <xf numFmtId="0" fontId="18" fillId="0" borderId="0" xfId="58" applyFont="1" applyBorder="1" applyAlignment="1"/>
    <xf numFmtId="0" fontId="6" fillId="0" borderId="0" xfId="57" applyFont="1" applyFill="1" applyAlignment="1">
      <alignment horizontal="center"/>
    </xf>
    <xf numFmtId="0" fontId="1" fillId="0" borderId="0" xfId="57" applyFont="1" applyAlignment="1">
      <alignment horizontal="center"/>
    </xf>
    <xf numFmtId="0" fontId="13" fillId="0" borderId="0" xfId="57" applyFont="1" applyAlignment="1"/>
    <xf numFmtId="0" fontId="13" fillId="0" borderId="0" xfId="57" applyFont="1"/>
    <xf numFmtId="0" fontId="18" fillId="0" borderId="0" xfId="58" applyFont="1" applyAlignment="1" applyProtection="1">
      <alignment horizontal="center"/>
    </xf>
    <xf numFmtId="0" fontId="18" fillId="0" borderId="0" xfId="58" applyFont="1" applyAlignment="1">
      <alignment horizontal="center"/>
    </xf>
    <xf numFmtId="0" fontId="18" fillId="0" borderId="0" xfId="57" applyFont="1" applyFill="1" applyAlignment="1">
      <alignment horizontal="center"/>
    </xf>
    <xf numFmtId="169" fontId="18" fillId="0" borderId="0" xfId="58" applyNumberFormat="1" applyFont="1" applyAlignment="1" applyProtection="1">
      <alignment horizontal="center"/>
    </xf>
    <xf numFmtId="0" fontId="18" fillId="0" borderId="0" xfId="58" applyFont="1" applyAlignment="1"/>
    <xf numFmtId="0" fontId="18" fillId="0" borderId="0" xfId="58" applyFont="1" applyFill="1" applyBorder="1" applyAlignment="1"/>
    <xf numFmtId="0" fontId="13" fillId="0" borderId="0" xfId="57" applyFont="1" applyFill="1"/>
    <xf numFmtId="0" fontId="13" fillId="0" borderId="0" xfId="58" applyFont="1" applyBorder="1" applyAlignment="1" applyProtection="1">
      <alignment horizontal="center"/>
    </xf>
    <xf numFmtId="0" fontId="13" fillId="0" borderId="0" xfId="58" applyFont="1" applyBorder="1" applyAlignment="1"/>
    <xf numFmtId="0" fontId="13" fillId="0" borderId="0" xfId="58" applyFont="1" applyFill="1" applyBorder="1" applyAlignment="1"/>
    <xf numFmtId="0" fontId="18" fillId="0" borderId="260" xfId="58" applyFont="1" applyBorder="1" applyAlignment="1" applyProtection="1">
      <alignment horizontal="center" vertical="center" wrapText="1"/>
    </xf>
    <xf numFmtId="0" fontId="13" fillId="0" borderId="261" xfId="57" applyFont="1" applyBorder="1" applyAlignment="1">
      <alignment horizontal="center" vertical="center" wrapText="1"/>
    </xf>
    <xf numFmtId="0" fontId="18" fillId="0" borderId="261" xfId="58" applyFont="1" applyFill="1" applyBorder="1" applyAlignment="1" applyProtection="1">
      <alignment horizontal="center" vertical="center" wrapText="1"/>
    </xf>
    <xf numFmtId="0" fontId="13" fillId="0" borderId="261" xfId="57" applyFont="1" applyFill="1" applyBorder="1" applyAlignment="1">
      <alignment horizontal="center" vertical="center" wrapText="1"/>
    </xf>
    <xf numFmtId="0" fontId="18" fillId="0" borderId="261" xfId="58" applyFont="1" applyBorder="1" applyAlignment="1" applyProtection="1">
      <alignment horizontal="center" vertical="center" wrapText="1"/>
    </xf>
    <xf numFmtId="0" fontId="13" fillId="0" borderId="262" xfId="57" applyFont="1" applyBorder="1" applyAlignment="1">
      <alignment horizontal="center" vertical="center" wrapText="1"/>
    </xf>
    <xf numFmtId="0" fontId="18" fillId="0" borderId="87" xfId="58" applyFont="1" applyBorder="1" applyAlignment="1" applyProtection="1">
      <alignment horizontal="center" vertical="center" wrapText="1"/>
    </xf>
    <xf numFmtId="0" fontId="13" fillId="0" borderId="261" xfId="57" applyFont="1" applyBorder="1" applyAlignment="1">
      <alignment vertical="center" wrapText="1"/>
    </xf>
    <xf numFmtId="0" fontId="2" fillId="0" borderId="261" xfId="59" applyFont="1" applyBorder="1" applyAlignment="1" applyProtection="1">
      <alignment horizontal="center" vertical="center" wrapText="1"/>
    </xf>
    <xf numFmtId="0" fontId="1" fillId="0" borderId="261" xfId="57" applyFont="1" applyBorder="1" applyAlignment="1">
      <alignment horizontal="center" vertical="center" wrapText="1"/>
    </xf>
    <xf numFmtId="0" fontId="1" fillId="0" borderId="262" xfId="57" applyFont="1" applyBorder="1" applyAlignment="1">
      <alignment horizontal="center" vertical="center" wrapText="1"/>
    </xf>
    <xf numFmtId="0" fontId="2" fillId="0" borderId="87" xfId="59" applyFont="1" applyBorder="1" applyAlignment="1" applyProtection="1">
      <alignment horizontal="center" vertical="center" wrapText="1"/>
    </xf>
    <xf numFmtId="0" fontId="18" fillId="0" borderId="261" xfId="60" applyFont="1" applyBorder="1" applyAlignment="1" applyProtection="1">
      <alignment horizontal="center" vertical="center" wrapText="1"/>
    </xf>
    <xf numFmtId="0" fontId="18" fillId="0" borderId="51" xfId="58" applyFont="1" applyBorder="1" applyAlignment="1" applyProtection="1">
      <alignment horizontal="center" vertical="center" wrapText="1"/>
    </xf>
    <xf numFmtId="0" fontId="13" fillId="0" borderId="49" xfId="57" applyFont="1" applyBorder="1" applyAlignment="1">
      <alignment horizontal="center" vertical="center" wrapText="1"/>
    </xf>
    <xf numFmtId="0" fontId="13" fillId="0" borderId="263" xfId="57" applyFont="1" applyFill="1" applyBorder="1" applyAlignment="1">
      <alignment vertical="center" wrapText="1"/>
    </xf>
    <xf numFmtId="0" fontId="13" fillId="0" borderId="263" xfId="57" applyFont="1" applyBorder="1" applyAlignment="1">
      <alignment horizontal="center" vertical="center" wrapText="1"/>
    </xf>
    <xf numFmtId="0" fontId="13" fillId="0" borderId="264" xfId="57" applyFont="1" applyBorder="1" applyAlignment="1">
      <alignment horizontal="center" vertical="center" wrapText="1"/>
    </xf>
    <xf numFmtId="0" fontId="13" fillId="0" borderId="66" xfId="57" applyFont="1" applyBorder="1" applyAlignment="1">
      <alignment vertical="center" wrapText="1"/>
    </xf>
    <xf numFmtId="0" fontId="13" fillId="0" borderId="263" xfId="57" applyFont="1" applyBorder="1" applyAlignment="1">
      <alignment vertical="center" wrapText="1"/>
    </xf>
    <xf numFmtId="0" fontId="1" fillId="0" borderId="263" xfId="57" applyFont="1" applyBorder="1" applyAlignment="1">
      <alignment horizontal="center" vertical="center" wrapText="1"/>
    </xf>
    <xf numFmtId="0" fontId="1" fillId="0" borderId="264" xfId="57" applyFont="1" applyBorder="1" applyAlignment="1">
      <alignment horizontal="center" vertical="center" wrapText="1"/>
    </xf>
    <xf numFmtId="0" fontId="1" fillId="0" borderId="66" xfId="57" applyFont="1" applyBorder="1" applyAlignment="1">
      <alignment horizontal="center" vertical="center" wrapText="1"/>
    </xf>
    <xf numFmtId="0" fontId="18" fillId="0" borderId="265" xfId="58" applyFont="1" applyBorder="1" applyAlignment="1" applyProtection="1">
      <alignment horizontal="center" vertical="center" wrapText="1"/>
    </xf>
    <xf numFmtId="0" fontId="18" fillId="0" borderId="29" xfId="57" applyFont="1" applyBorder="1" applyAlignment="1">
      <alignment horizontal="center" vertical="center" wrapText="1"/>
    </xf>
    <xf numFmtId="0" fontId="18" fillId="0" borderId="266" xfId="58" applyFont="1" applyFill="1" applyBorder="1" applyAlignment="1" applyProtection="1">
      <alignment horizontal="centerContinuous"/>
    </xf>
    <xf numFmtId="0" fontId="18" fillId="0" borderId="40" xfId="58" applyFont="1" applyFill="1" applyBorder="1" applyAlignment="1" applyProtection="1">
      <alignment horizontal="centerContinuous"/>
    </xf>
    <xf numFmtId="0" fontId="18" fillId="0" borderId="40" xfId="58" applyFont="1" applyBorder="1" applyAlignment="1" applyProtection="1">
      <alignment horizontal="centerContinuous"/>
    </xf>
    <xf numFmtId="0" fontId="18" fillId="0" borderId="42" xfId="58" applyFont="1" applyBorder="1" applyAlignment="1" applyProtection="1">
      <alignment horizontal="centerContinuous"/>
    </xf>
    <xf numFmtId="0" fontId="18" fillId="0" borderId="266" xfId="58" applyFont="1" applyBorder="1" applyAlignment="1" applyProtection="1">
      <alignment horizontal="centerContinuous"/>
    </xf>
    <xf numFmtId="0" fontId="2" fillId="0" borderId="40" xfId="59" applyFont="1" applyBorder="1" applyAlignment="1" applyProtection="1">
      <alignment horizontal="centerContinuous"/>
    </xf>
    <xf numFmtId="0" fontId="2" fillId="0" borderId="40" xfId="58" applyFont="1" applyBorder="1" applyAlignment="1" applyProtection="1">
      <alignment horizontal="centerContinuous"/>
    </xf>
    <xf numFmtId="0" fontId="2" fillId="0" borderId="266" xfId="59" applyFont="1" applyBorder="1" applyAlignment="1" applyProtection="1">
      <alignment horizontal="centerContinuous"/>
    </xf>
    <xf numFmtId="0" fontId="18" fillId="0" borderId="40" xfId="60" applyFont="1" applyBorder="1" applyAlignment="1" applyProtection="1">
      <alignment horizontal="centerContinuous"/>
    </xf>
    <xf numFmtId="0" fontId="13" fillId="0" borderId="267" xfId="58" applyFont="1" applyBorder="1" applyAlignment="1" applyProtection="1">
      <alignment horizontal="left" vertical="center" wrapText="1"/>
    </xf>
    <xf numFmtId="0" fontId="13" fillId="0" borderId="59" xfId="57" applyFont="1" applyBorder="1" applyAlignment="1">
      <alignment horizontal="center" vertical="center" wrapText="1"/>
    </xf>
    <xf numFmtId="3" fontId="13" fillId="0" borderId="263" xfId="58" applyNumberFormat="1" applyFont="1" applyFill="1" applyBorder="1" applyProtection="1"/>
    <xf numFmtId="164" fontId="13" fillId="0" borderId="263" xfId="57" applyNumberFormat="1" applyFont="1" applyFill="1" applyBorder="1" applyProtection="1"/>
    <xf numFmtId="164" fontId="13" fillId="0" borderId="264" xfId="57" applyNumberFormat="1" applyFont="1" applyBorder="1" applyProtection="1"/>
    <xf numFmtId="164" fontId="13" fillId="0" borderId="263" xfId="57" applyNumberFormat="1" applyFont="1" applyBorder="1" applyProtection="1"/>
    <xf numFmtId="3" fontId="13" fillId="0" borderId="263" xfId="58" applyNumberFormat="1" applyFont="1" applyBorder="1" applyProtection="1"/>
    <xf numFmtId="164" fontId="13" fillId="0" borderId="268" xfId="57" applyNumberFormat="1" applyFont="1" applyBorder="1" applyProtection="1"/>
    <xf numFmtId="49" fontId="13" fillId="0" borderId="269" xfId="58" applyNumberFormat="1" applyFont="1" applyBorder="1"/>
    <xf numFmtId="0" fontId="13" fillId="0" borderId="263" xfId="58" applyFont="1" applyBorder="1" applyAlignment="1">
      <alignment horizontal="center"/>
    </xf>
    <xf numFmtId="49" fontId="13" fillId="0" borderId="43" xfId="58" applyNumberFormat="1" applyFont="1" applyBorder="1"/>
    <xf numFmtId="0" fontId="13" fillId="0" borderId="44" xfId="58" applyFont="1" applyBorder="1" applyAlignment="1">
      <alignment horizontal="center"/>
    </xf>
    <xf numFmtId="164" fontId="4" fillId="0" borderId="46" xfId="57" applyNumberFormat="1" applyFont="1" applyFill="1" applyBorder="1" applyProtection="1"/>
    <xf numFmtId="164" fontId="4" fillId="0" borderId="110" xfId="57" applyNumberFormat="1" applyFont="1" applyBorder="1" applyProtection="1"/>
    <xf numFmtId="164" fontId="4" fillId="0" borderId="46" xfId="57" applyNumberFormat="1" applyFont="1" applyBorder="1" applyProtection="1"/>
    <xf numFmtId="164" fontId="4" fillId="0" borderId="270" xfId="57" applyNumberFormat="1" applyFont="1" applyBorder="1" applyProtection="1"/>
    <xf numFmtId="49" fontId="4" fillId="0" borderId="13" xfId="57" applyNumberFormat="1" applyFont="1" applyBorder="1"/>
    <xf numFmtId="49" fontId="4" fillId="0" borderId="271" xfId="57" applyNumberFormat="1" applyFont="1" applyBorder="1"/>
    <xf numFmtId="0" fontId="13" fillId="0" borderId="68" xfId="58" applyFont="1" applyBorder="1" applyAlignment="1">
      <alignment horizontal="center"/>
    </xf>
    <xf numFmtId="49" fontId="13" fillId="0" borderId="272" xfId="58" applyNumberFormat="1" applyFont="1" applyBorder="1"/>
    <xf numFmtId="0" fontId="18" fillId="0" borderId="54" xfId="58" applyFont="1" applyBorder="1" applyAlignment="1" applyProtection="1">
      <alignment horizontal="left"/>
    </xf>
    <xf numFmtId="0" fontId="13" fillId="0" borderId="55" xfId="57" applyFont="1" applyBorder="1" applyAlignment="1"/>
    <xf numFmtId="3" fontId="18" fillId="0" borderId="55" xfId="58" applyNumberFormat="1" applyFont="1" applyFill="1" applyBorder="1" applyProtection="1"/>
    <xf numFmtId="164" fontId="18" fillId="0" borderId="112" xfId="57" applyNumberFormat="1" applyFont="1" applyBorder="1" applyProtection="1"/>
    <xf numFmtId="164" fontId="18" fillId="0" borderId="55" xfId="57" applyNumberFormat="1" applyFont="1" applyFill="1" applyBorder="1" applyProtection="1"/>
    <xf numFmtId="164" fontId="18" fillId="0" borderId="55" xfId="57" applyNumberFormat="1" applyFont="1" applyBorder="1" applyProtection="1"/>
    <xf numFmtId="3" fontId="18" fillId="0" borderId="55" xfId="58" applyNumberFormat="1" applyFont="1" applyBorder="1" applyProtection="1"/>
    <xf numFmtId="0" fontId="1" fillId="0" borderId="0" xfId="11" applyFont="1"/>
    <xf numFmtId="166" fontId="1" fillId="0" borderId="0" xfId="11" applyNumberFormat="1" applyFont="1"/>
    <xf numFmtId="0" fontId="5" fillId="0" borderId="0" xfId="61" applyFont="1" applyProtection="1"/>
    <xf numFmtId="0" fontId="82" fillId="0" borderId="0" xfId="61" applyFont="1" applyAlignment="1" applyProtection="1">
      <alignment horizontal="centerContinuous"/>
    </xf>
    <xf numFmtId="0" fontId="18" fillId="0" borderId="0" xfId="62" applyFont="1" applyAlignment="1" applyProtection="1">
      <alignment horizontal="center"/>
    </xf>
    <xf numFmtId="0" fontId="1" fillId="0" borderId="0" xfId="11" applyFont="1" applyAlignment="1"/>
    <xf numFmtId="0" fontId="5" fillId="0" borderId="0" xfId="61" applyFont="1"/>
    <xf numFmtId="169" fontId="18" fillId="0" borderId="0" xfId="62" applyNumberFormat="1" applyFont="1" applyAlignment="1" applyProtection="1">
      <alignment horizontal="center"/>
    </xf>
    <xf numFmtId="169" fontId="18" fillId="0" borderId="0" xfId="62" applyNumberFormat="1" applyFont="1" applyBorder="1" applyAlignment="1" applyProtection="1">
      <alignment horizontal="center"/>
    </xf>
    <xf numFmtId="169" fontId="18" fillId="0" borderId="0" xfId="62" applyNumberFormat="1" applyFont="1" applyBorder="1" applyAlignment="1" applyProtection="1">
      <alignment horizontal="center"/>
    </xf>
    <xf numFmtId="0" fontId="18" fillId="0" borderId="0" xfId="62" applyFont="1" applyBorder="1" applyAlignment="1">
      <alignment horizontal="center"/>
    </xf>
    <xf numFmtId="166" fontId="18" fillId="0" borderId="0" xfId="62" applyNumberFormat="1" applyFont="1" applyBorder="1" applyAlignment="1">
      <alignment horizontal="center"/>
    </xf>
    <xf numFmtId="0" fontId="27" fillId="0" borderId="0" xfId="61" applyFont="1" applyProtection="1"/>
    <xf numFmtId="0" fontId="1" fillId="0" borderId="2" xfId="11" applyFont="1" applyBorder="1" applyAlignment="1">
      <alignment vertical="center"/>
    </xf>
    <xf numFmtId="0" fontId="18" fillId="0" borderId="88" xfId="62" applyFont="1" applyBorder="1" applyAlignment="1" applyProtection="1">
      <alignment horizontal="center" vertical="center" wrapText="1"/>
    </xf>
    <xf numFmtId="0" fontId="13" fillId="0" borderId="88" xfId="11" applyFont="1" applyBorder="1" applyAlignment="1">
      <alignment horizontal="center" vertical="center" wrapText="1"/>
    </xf>
    <xf numFmtId="0" fontId="13" fillId="0" borderId="268" xfId="11" applyFont="1" applyBorder="1" applyAlignment="1">
      <alignment horizontal="center" vertical="center" wrapText="1"/>
    </xf>
    <xf numFmtId="170" fontId="5" fillId="0" borderId="0" xfId="61" applyNumberFormat="1" applyFont="1" applyProtection="1"/>
    <xf numFmtId="0" fontId="1" fillId="0" borderId="5" xfId="11" applyFont="1" applyBorder="1" applyAlignment="1">
      <alignment vertical="center"/>
    </xf>
    <xf numFmtId="0" fontId="13" fillId="0" borderId="44" xfId="11" applyFont="1" applyBorder="1" applyAlignment="1">
      <alignment vertical="center" wrapText="1"/>
    </xf>
    <xf numFmtId="0" fontId="13" fillId="0" borderId="44" xfId="11" applyFont="1" applyBorder="1" applyAlignment="1">
      <alignment horizontal="center" vertical="center" wrapText="1"/>
    </xf>
    <xf numFmtId="0" fontId="13" fillId="0" borderId="270" xfId="11" applyFont="1" applyBorder="1" applyAlignment="1">
      <alignment horizontal="center" vertical="center" wrapText="1"/>
    </xf>
    <xf numFmtId="0" fontId="1" fillId="0" borderId="17" xfId="11" applyFont="1" applyBorder="1" applyAlignment="1">
      <alignment vertical="center"/>
    </xf>
    <xf numFmtId="0" fontId="18" fillId="0" borderId="40" xfId="62" applyFont="1" applyBorder="1" applyAlignment="1" applyProtection="1">
      <alignment horizontal="centerContinuous" vertical="center"/>
    </xf>
    <xf numFmtId="166" fontId="18" fillId="0" borderId="40" xfId="62" applyNumberFormat="1" applyFont="1" applyBorder="1" applyAlignment="1" applyProtection="1">
      <alignment horizontal="centerContinuous" vertical="center"/>
    </xf>
    <xf numFmtId="166" fontId="18" fillId="0" borderId="42" xfId="62" applyNumberFormat="1" applyFont="1" applyBorder="1" applyAlignment="1" applyProtection="1">
      <alignment horizontal="centerContinuous" vertical="center"/>
    </xf>
    <xf numFmtId="0" fontId="5" fillId="0" borderId="34" xfId="11" applyFont="1" applyBorder="1" applyAlignment="1" applyProtection="1">
      <alignment horizontal="left" vertical="center"/>
    </xf>
    <xf numFmtId="0" fontId="13" fillId="0" borderId="273" xfId="11" applyFont="1" applyBorder="1" applyAlignment="1">
      <alignment horizontal="center" vertical="center"/>
    </xf>
    <xf numFmtId="3" fontId="13" fillId="0" borderId="263" xfId="62" applyNumberFormat="1" applyFont="1" applyBorder="1" applyAlignment="1" applyProtection="1">
      <alignment horizontal="right" vertical="center"/>
    </xf>
    <xf numFmtId="164" fontId="13" fillId="0" borderId="263" xfId="62" applyNumberFormat="1" applyFont="1" applyBorder="1" applyAlignment="1" applyProtection="1">
      <alignment horizontal="right" vertical="center"/>
    </xf>
    <xf numFmtId="164" fontId="13" fillId="0" borderId="268" xfId="62" applyNumberFormat="1" applyFont="1" applyBorder="1" applyAlignment="1" applyProtection="1">
      <alignment horizontal="right" vertical="center"/>
    </xf>
    <xf numFmtId="49" fontId="13" fillId="0" borderId="269" xfId="62" applyNumberFormat="1" applyFont="1" applyBorder="1"/>
    <xf numFmtId="0" fontId="13" fillId="0" borderId="64" xfId="62" applyFont="1" applyBorder="1" applyAlignment="1">
      <alignment horizontal="center"/>
    </xf>
    <xf numFmtId="164" fontId="13" fillId="0" borderId="66" xfId="61" applyNumberFormat="1" applyFont="1" applyBorder="1" applyProtection="1"/>
    <xf numFmtId="164" fontId="13" fillId="0" borderId="264" xfId="61" applyNumberFormat="1" applyFont="1" applyBorder="1" applyProtection="1"/>
    <xf numFmtId="49" fontId="13" fillId="0" borderId="43" xfId="62" applyNumberFormat="1" applyFont="1" applyBorder="1"/>
    <xf numFmtId="0" fontId="13" fillId="0" borderId="45" xfId="62" applyFont="1" applyBorder="1" applyAlignment="1">
      <alignment horizontal="center"/>
    </xf>
    <xf numFmtId="0" fontId="13" fillId="0" borderId="194" xfId="62" applyFont="1" applyFill="1" applyBorder="1" applyAlignment="1">
      <alignment horizontal="center"/>
    </xf>
    <xf numFmtId="49" fontId="13" fillId="0" borderId="272" xfId="62" applyNumberFormat="1" applyFont="1" applyBorder="1"/>
    <xf numFmtId="0" fontId="13" fillId="0" borderId="79" xfId="62" applyFont="1" applyBorder="1" applyAlignment="1">
      <alignment horizontal="center"/>
    </xf>
    <xf numFmtId="164" fontId="13" fillId="0" borderId="42" xfId="61" applyNumberFormat="1" applyFont="1" applyBorder="1" applyProtection="1"/>
    <xf numFmtId="0" fontId="18" fillId="0" borderId="54" xfId="62" applyFont="1" applyBorder="1" applyAlignment="1" applyProtection="1">
      <alignment horizontal="left"/>
    </xf>
    <xf numFmtId="0" fontId="13" fillId="0" borderId="55" xfId="11" applyFont="1" applyBorder="1" applyAlignment="1"/>
    <xf numFmtId="3" fontId="18" fillId="0" borderId="55" xfId="61" applyNumberFormat="1" applyFont="1" applyBorder="1" applyProtection="1"/>
    <xf numFmtId="164" fontId="18" fillId="0" borderId="55" xfId="61" applyNumberFormat="1" applyFont="1" applyBorder="1" applyProtection="1"/>
    <xf numFmtId="166" fontId="18" fillId="0" borderId="112" xfId="61" applyNumberFormat="1" applyFont="1" applyBorder="1" applyProtection="1"/>
    <xf numFmtId="0" fontId="4" fillId="0" borderId="274" xfId="61" applyFont="1" applyBorder="1"/>
    <xf numFmtId="166" fontId="4" fillId="0" borderId="274" xfId="61" applyNumberFormat="1" applyFont="1" applyBorder="1"/>
    <xf numFmtId="0" fontId="1" fillId="0" borderId="0" xfId="11" applyFont="1" applyBorder="1"/>
    <xf numFmtId="3" fontId="1" fillId="0" borderId="0" xfId="11" applyNumberFormat="1" applyFont="1" applyBorder="1"/>
    <xf numFmtId="0" fontId="1" fillId="0" borderId="0" xfId="11" applyBorder="1"/>
    <xf numFmtId="0" fontId="1" fillId="0" borderId="0" xfId="11"/>
    <xf numFmtId="0" fontId="77" fillId="3" borderId="0" xfId="0" applyFont="1" applyFill="1" applyAlignment="1">
      <alignment horizontal="left"/>
    </xf>
    <xf numFmtId="0" fontId="83" fillId="3" borderId="0" xfId="0" applyFont="1" applyFill="1"/>
    <xf numFmtId="0" fontId="2" fillId="0" borderId="1" xfId="9" applyFont="1" applyBorder="1" applyAlignment="1" applyProtection="1">
      <alignment horizontal="center" vertical="center"/>
    </xf>
    <xf numFmtId="0" fontId="1" fillId="0" borderId="2" xfId="9" applyFont="1" applyBorder="1" applyAlignment="1">
      <alignment vertical="center"/>
    </xf>
    <xf numFmtId="0" fontId="18" fillId="0" borderId="37" xfId="61" applyFont="1" applyBorder="1" applyAlignment="1" applyProtection="1">
      <alignment horizontal="center" vertical="center" wrapText="1"/>
    </xf>
    <xf numFmtId="0" fontId="1" fillId="0" borderId="88" xfId="9" applyFont="1" applyBorder="1" applyAlignment="1">
      <alignment horizontal="center" vertical="center" wrapText="1"/>
    </xf>
    <xf numFmtId="166" fontId="1" fillId="0" borderId="88" xfId="9" applyNumberFormat="1" applyFont="1" applyBorder="1" applyAlignment="1">
      <alignment horizontal="center" vertical="center" wrapText="1"/>
    </xf>
    <xf numFmtId="0" fontId="18" fillId="0" borderId="85" xfId="61" applyFont="1" applyBorder="1" applyAlignment="1" applyProtection="1">
      <alignment horizontal="center" vertical="center" wrapText="1"/>
    </xf>
    <xf numFmtId="0" fontId="1" fillId="0" borderId="86" xfId="9" applyFont="1" applyBorder="1" applyAlignment="1">
      <alignment horizontal="center" vertical="center" wrapText="1"/>
    </xf>
    <xf numFmtId="166" fontId="1" fillId="0" borderId="87" xfId="9" applyNumberFormat="1" applyFont="1" applyBorder="1" applyAlignment="1">
      <alignment horizontal="center" vertical="center" wrapText="1"/>
    </xf>
    <xf numFmtId="0" fontId="18" fillId="0" borderId="88" xfId="61" applyFont="1" applyBorder="1" applyAlignment="1" applyProtection="1">
      <alignment horizontal="center" vertical="center" wrapText="1"/>
    </xf>
    <xf numFmtId="166" fontId="1" fillId="0" borderId="268" xfId="9" applyNumberFormat="1" applyFont="1" applyBorder="1" applyAlignment="1">
      <alignment horizontal="center" vertical="center" wrapText="1"/>
    </xf>
    <xf numFmtId="0" fontId="2" fillId="0" borderId="4" xfId="9" applyFont="1" applyBorder="1" applyAlignment="1" applyProtection="1">
      <alignment horizontal="center" vertical="center"/>
    </xf>
    <xf numFmtId="0" fontId="1" fillId="0" borderId="5" xfId="9" applyFont="1" applyBorder="1" applyAlignment="1">
      <alignment vertical="center"/>
    </xf>
    <xf numFmtId="0" fontId="1" fillId="0" borderId="46" xfId="9" applyFont="1" applyBorder="1" applyAlignment="1">
      <alignment horizontal="center" vertical="center" wrapText="1"/>
    </xf>
    <xf numFmtId="0" fontId="1" fillId="0" borderId="44" xfId="9" applyFont="1" applyBorder="1" applyAlignment="1">
      <alignment horizontal="center" vertical="center" wrapText="1"/>
    </xf>
    <xf numFmtId="166" fontId="1" fillId="0" borderId="44" xfId="9" applyNumberFormat="1" applyFont="1" applyBorder="1" applyAlignment="1">
      <alignment horizontal="center" vertical="center" wrapText="1"/>
    </xf>
    <xf numFmtId="0" fontId="1" fillId="0" borderId="64" xfId="9" applyFont="1" applyBorder="1" applyAlignment="1">
      <alignment horizontal="center" vertical="center" wrapText="1"/>
    </xf>
    <xf numFmtId="0" fontId="1" fillId="0" borderId="65" xfId="9" applyFont="1" applyBorder="1" applyAlignment="1">
      <alignment horizontal="center" vertical="center" wrapText="1"/>
    </xf>
    <xf numFmtId="166" fontId="1" fillId="0" borderId="66" xfId="9" applyNumberFormat="1" applyFont="1" applyBorder="1" applyAlignment="1">
      <alignment horizontal="center" vertical="center" wrapText="1"/>
    </xf>
    <xf numFmtId="166" fontId="1" fillId="0" borderId="270" xfId="9" applyNumberFormat="1" applyFont="1" applyBorder="1" applyAlignment="1">
      <alignment horizontal="center" vertical="center" wrapText="1"/>
    </xf>
    <xf numFmtId="0" fontId="2" fillId="0" borderId="275" xfId="9" applyFont="1" applyBorder="1" applyAlignment="1" applyProtection="1">
      <alignment horizontal="center" vertical="center"/>
    </xf>
    <xf numFmtId="0" fontId="18" fillId="0" borderId="266" xfId="61" applyFont="1" applyBorder="1" applyAlignment="1" applyProtection="1">
      <alignment horizontal="centerContinuous" vertical="center"/>
    </xf>
    <xf numFmtId="0" fontId="18" fillId="0" borderId="40" xfId="61" applyFont="1" applyBorder="1" applyAlignment="1" applyProtection="1">
      <alignment horizontal="centerContinuous" vertical="center"/>
    </xf>
    <xf numFmtId="0" fontId="24" fillId="0" borderId="54" xfId="62" applyFont="1" applyBorder="1" applyAlignment="1" applyProtection="1">
      <alignment horizontal="left"/>
    </xf>
    <xf numFmtId="0" fontId="24" fillId="0" borderId="55" xfId="9" applyFont="1" applyBorder="1" applyAlignment="1"/>
    <xf numFmtId="164" fontId="18" fillId="0" borderId="112" xfId="61" applyNumberFormat="1" applyFont="1" applyBorder="1" applyProtection="1"/>
    <xf numFmtId="0" fontId="2" fillId="0" borderId="1" xfId="8" applyFont="1" applyBorder="1" applyAlignment="1" applyProtection="1">
      <alignment horizontal="center" vertical="center"/>
    </xf>
    <xf numFmtId="0" fontId="18" fillId="0" borderId="37" xfId="63" applyFont="1" applyBorder="1" applyAlignment="1" applyProtection="1">
      <alignment horizontal="center" vertical="center" wrapText="1"/>
    </xf>
    <xf numFmtId="0" fontId="1" fillId="0" borderId="88" xfId="8" applyFont="1" applyBorder="1" applyAlignment="1">
      <alignment vertical="center" wrapText="1"/>
    </xf>
    <xf numFmtId="0" fontId="18" fillId="0" borderId="88" xfId="63" applyFont="1" applyBorder="1" applyAlignment="1" applyProtection="1">
      <alignment horizontal="center" vertical="center" wrapText="1"/>
    </xf>
    <xf numFmtId="0" fontId="1" fillId="0" borderId="88" xfId="8" applyFont="1" applyBorder="1" applyAlignment="1">
      <alignment horizontal="center" vertical="center" wrapText="1"/>
    </xf>
    <xf numFmtId="0" fontId="1" fillId="0" borderId="268" xfId="8" applyFont="1" applyBorder="1" applyAlignment="1">
      <alignment vertical="center" wrapText="1"/>
    </xf>
    <xf numFmtId="0" fontId="2" fillId="0" borderId="4" xfId="8" applyFont="1" applyBorder="1" applyAlignment="1" applyProtection="1">
      <alignment horizontal="center" vertical="center"/>
    </xf>
    <xf numFmtId="0" fontId="1" fillId="0" borderId="5" xfId="8" applyFont="1" applyBorder="1" applyAlignment="1">
      <alignment vertical="center"/>
    </xf>
    <xf numFmtId="0" fontId="1" fillId="0" borderId="46" xfId="8" applyFont="1" applyBorder="1" applyAlignment="1">
      <alignment vertical="center" wrapText="1"/>
    </xf>
    <xf numFmtId="0" fontId="1" fillId="0" borderId="44" xfId="8" applyFont="1" applyBorder="1" applyAlignment="1">
      <alignment vertical="center" wrapText="1"/>
    </xf>
    <xf numFmtId="0" fontId="1" fillId="0" borderId="44" xfId="8" applyFont="1" applyBorder="1" applyAlignment="1">
      <alignment horizontal="center" vertical="center" wrapText="1"/>
    </xf>
    <xf numFmtId="0" fontId="1" fillId="0" borderId="270" xfId="8" applyFont="1" applyBorder="1" applyAlignment="1">
      <alignment vertical="center" wrapText="1"/>
    </xf>
    <xf numFmtId="0" fontId="2" fillId="0" borderId="275" xfId="8" applyFont="1" applyBorder="1" applyAlignment="1" applyProtection="1">
      <alignment horizontal="center" vertical="center"/>
    </xf>
    <xf numFmtId="0" fontId="18" fillId="0" borderId="266" xfId="63" applyFont="1" applyBorder="1" applyAlignment="1" applyProtection="1">
      <alignment horizontal="centerContinuous" vertical="center"/>
    </xf>
    <xf numFmtId="0" fontId="18" fillId="0" borderId="40" xfId="63" applyFont="1" applyBorder="1" applyAlignment="1" applyProtection="1">
      <alignment horizontal="centerContinuous" vertical="center"/>
    </xf>
    <xf numFmtId="0" fontId="18" fillId="0" borderId="40" xfId="64" applyFont="1" applyBorder="1" applyAlignment="1" applyProtection="1">
      <alignment horizontal="centerContinuous" vertical="center"/>
    </xf>
    <xf numFmtId="0" fontId="24" fillId="0" borderId="55" xfId="8" applyFont="1" applyBorder="1" applyAlignment="1"/>
    <xf numFmtId="3" fontId="18" fillId="0" borderId="55" xfId="63" applyNumberFormat="1" applyFont="1" applyBorder="1" applyProtection="1"/>
    <xf numFmtId="0" fontId="2" fillId="0" borderId="1" xfId="12" applyFont="1" applyBorder="1" applyAlignment="1" applyProtection="1">
      <alignment horizontal="center" vertical="center"/>
    </xf>
    <xf numFmtId="0" fontId="1" fillId="0" borderId="2" xfId="12" applyFont="1" applyBorder="1" applyAlignment="1">
      <alignment vertical="center"/>
    </xf>
    <xf numFmtId="0" fontId="18" fillId="0" borderId="37" xfId="65" applyFont="1" applyBorder="1" applyAlignment="1" applyProtection="1">
      <alignment horizontal="center" vertical="center" wrapText="1"/>
    </xf>
    <xf numFmtId="0" fontId="1" fillId="0" borderId="88" xfId="12" applyFont="1" applyBorder="1" applyAlignment="1">
      <alignment horizontal="center" vertical="center" wrapText="1"/>
    </xf>
    <xf numFmtId="0" fontId="1" fillId="0" borderId="268" xfId="12" applyFont="1" applyBorder="1" applyAlignment="1">
      <alignment horizontal="center" vertical="center" wrapText="1"/>
    </xf>
    <xf numFmtId="0" fontId="2" fillId="0" borderId="4" xfId="12" applyFont="1" applyBorder="1" applyAlignment="1" applyProtection="1">
      <alignment horizontal="center" vertical="center"/>
    </xf>
    <xf numFmtId="0" fontId="1" fillId="0" borderId="5" xfId="12" applyFont="1" applyBorder="1" applyAlignment="1">
      <alignment vertical="center"/>
    </xf>
    <xf numFmtId="0" fontId="1" fillId="0" borderId="46" xfId="12" applyFont="1" applyBorder="1" applyAlignment="1">
      <alignment horizontal="center" vertical="center" wrapText="1"/>
    </xf>
    <xf numFmtId="0" fontId="1" fillId="0" borderId="44" xfId="12" applyFont="1" applyBorder="1" applyAlignment="1">
      <alignment horizontal="center" vertical="center" wrapText="1"/>
    </xf>
    <xf numFmtId="0" fontId="1" fillId="0" borderId="270" xfId="12" applyFont="1" applyBorder="1" applyAlignment="1">
      <alignment horizontal="center" vertical="center" wrapText="1"/>
    </xf>
    <xf numFmtId="0" fontId="2" fillId="0" borderId="275" xfId="12" applyFont="1" applyBorder="1" applyAlignment="1" applyProtection="1">
      <alignment horizontal="center" vertical="center"/>
    </xf>
    <xf numFmtId="0" fontId="18" fillId="0" borderId="29" xfId="12" applyFont="1" applyBorder="1" applyAlignment="1">
      <alignment horizontal="center" vertical="center"/>
    </xf>
    <xf numFmtId="0" fontId="18" fillId="0" borderId="266" xfId="65" applyFont="1" applyBorder="1" applyAlignment="1" applyProtection="1">
      <alignment horizontal="centerContinuous" vertical="center"/>
    </xf>
    <xf numFmtId="0" fontId="18" fillId="0" borderId="40" xfId="65" applyFont="1" applyBorder="1" applyAlignment="1" applyProtection="1">
      <alignment horizontal="centerContinuous" vertical="center"/>
    </xf>
    <xf numFmtId="0" fontId="13" fillId="0" borderId="55" xfId="12" applyFont="1" applyBorder="1" applyAlignment="1"/>
    <xf numFmtId="0" fontId="13" fillId="0" borderId="0" xfId="66" applyFont="1" applyFill="1" applyAlignment="1">
      <alignment horizontal="left"/>
    </xf>
    <xf numFmtId="0" fontId="13" fillId="0" borderId="0" xfId="66" applyFont="1" applyAlignment="1">
      <alignment horizontal="left"/>
    </xf>
    <xf numFmtId="0" fontId="13" fillId="0" borderId="0" xfId="66" applyFont="1" applyFill="1"/>
    <xf numFmtId="0" fontId="13" fillId="0" borderId="0" xfId="66" applyFont="1"/>
    <xf numFmtId="165" fontId="13" fillId="0" borderId="0" xfId="66" applyNumberFormat="1" applyFont="1" applyFill="1" applyAlignment="1">
      <alignment horizontal="right"/>
    </xf>
    <xf numFmtId="14" fontId="13" fillId="0" borderId="0" xfId="66" applyNumberFormat="1" applyFont="1" applyFill="1" applyAlignment="1">
      <alignment horizontal="left"/>
    </xf>
    <xf numFmtId="0" fontId="13" fillId="0" borderId="0" xfId="66" applyFont="1" applyFill="1" applyAlignment="1">
      <alignment horizontal="left"/>
    </xf>
    <xf numFmtId="0" fontId="13" fillId="0" borderId="0" xfId="66" applyFont="1" applyAlignment="1">
      <alignment horizontal="left"/>
    </xf>
    <xf numFmtId="0" fontId="18" fillId="0" borderId="0" xfId="66" applyFont="1" applyAlignment="1">
      <alignment horizontal="center"/>
    </xf>
    <xf numFmtId="0" fontId="13" fillId="0" borderId="0" xfId="66" applyFont="1" applyAlignment="1">
      <alignment horizontal="center"/>
    </xf>
    <xf numFmtId="0" fontId="13" fillId="0" borderId="0" xfId="66" applyFont="1" applyAlignment="1">
      <alignment horizontal="center"/>
    </xf>
    <xf numFmtId="0" fontId="18" fillId="0" borderId="0" xfId="66" applyFont="1" applyAlignment="1">
      <alignment horizontal="center"/>
    </xf>
    <xf numFmtId="0" fontId="13" fillId="0" borderId="0" xfId="66" applyFont="1" applyFill="1" applyAlignment="1">
      <alignment horizontal="right" indent="1"/>
    </xf>
    <xf numFmtId="0" fontId="13" fillId="0" borderId="0" xfId="66" applyFont="1" applyFill="1" applyProtection="1">
      <protection locked="0"/>
    </xf>
    <xf numFmtId="0" fontId="13" fillId="0" borderId="0" xfId="66" quotePrefix="1" applyFont="1" applyFill="1" applyProtection="1">
      <protection locked="0"/>
    </xf>
    <xf numFmtId="165" fontId="13" fillId="0" borderId="0" xfId="66" applyNumberFormat="1" applyFont="1" applyFill="1"/>
    <xf numFmtId="0" fontId="13" fillId="0" borderId="0" xfId="66" applyFont="1" applyFill="1" applyBorder="1" applyAlignment="1">
      <alignment horizontal="left"/>
    </xf>
    <xf numFmtId="0" fontId="13" fillId="0" borderId="0" xfId="66" applyFont="1" applyFill="1" applyAlignment="1">
      <alignment horizontal="right"/>
    </xf>
    <xf numFmtId="0" fontId="18" fillId="0" borderId="0" xfId="66" applyFont="1" applyFill="1" applyAlignment="1" applyProtection="1">
      <alignment horizontal="center"/>
      <protection locked="0"/>
    </xf>
    <xf numFmtId="0" fontId="13" fillId="0" borderId="0" xfId="66" applyFont="1" applyAlignment="1"/>
    <xf numFmtId="0" fontId="18" fillId="0" borderId="0" xfId="66" quotePrefix="1" applyFont="1" applyFill="1" applyAlignment="1" applyProtection="1">
      <alignment horizontal="left"/>
      <protection locked="0"/>
    </xf>
    <xf numFmtId="164" fontId="13" fillId="0" borderId="0" xfId="66" applyNumberFormat="1" applyFont="1" applyFill="1" applyProtection="1">
      <protection locked="0"/>
    </xf>
    <xf numFmtId="0" fontId="18" fillId="0" borderId="1" xfId="67" applyNumberFormat="1" applyFont="1" applyFill="1" applyBorder="1" applyAlignment="1" applyProtection="1">
      <alignment horizontal="center" vertical="center" wrapText="1"/>
      <protection locked="0"/>
    </xf>
    <xf numFmtId="0" fontId="18" fillId="0" borderId="59" xfId="68" applyFont="1" applyFill="1" applyBorder="1" applyAlignment="1" applyProtection="1">
      <alignment horizontal="center" vertical="center"/>
      <protection locked="0"/>
    </xf>
    <xf numFmtId="0" fontId="18" fillId="0" borderId="59" xfId="66" applyFont="1" applyBorder="1" applyAlignment="1">
      <alignment horizontal="center" vertical="center"/>
    </xf>
    <xf numFmtId="0" fontId="18" fillId="0" borderId="184" xfId="66" applyFont="1" applyBorder="1" applyAlignment="1">
      <alignment horizontal="center" vertical="center"/>
    </xf>
    <xf numFmtId="0" fontId="18" fillId="0" borderId="70" xfId="68" applyFont="1" applyFill="1" applyBorder="1" applyAlignment="1" applyProtection="1">
      <alignment horizontal="center" vertical="center"/>
      <protection locked="0"/>
    </xf>
    <xf numFmtId="0" fontId="13" fillId="0" borderId="0" xfId="66" applyFont="1" applyBorder="1"/>
    <xf numFmtId="0" fontId="13" fillId="0" borderId="25" xfId="66" applyFont="1" applyBorder="1" applyAlignment="1">
      <alignment wrapText="1"/>
    </xf>
    <xf numFmtId="0" fontId="18" fillId="0" borderId="29" xfId="68" quotePrefix="1" applyFont="1" applyFill="1" applyBorder="1" applyAlignment="1">
      <alignment horizontal="center" vertical="center" wrapText="1"/>
    </xf>
    <xf numFmtId="0" fontId="18" fillId="0" borderId="29" xfId="68" applyFont="1" applyFill="1" applyBorder="1" applyAlignment="1">
      <alignment horizontal="center" vertical="center" wrapText="1"/>
    </xf>
    <xf numFmtId="0" fontId="18" fillId="0" borderId="121" xfId="68" quotePrefix="1" applyFont="1" applyFill="1" applyBorder="1" applyAlignment="1">
      <alignment horizontal="center" vertical="center" wrapText="1"/>
    </xf>
    <xf numFmtId="0" fontId="18" fillId="0" borderId="30" xfId="68" quotePrefix="1" applyFont="1" applyFill="1" applyBorder="1" applyAlignment="1">
      <alignment horizontal="center" vertical="center" wrapText="1"/>
    </xf>
    <xf numFmtId="0" fontId="13" fillId="0" borderId="0" xfId="66" applyFont="1" applyFill="1" applyBorder="1"/>
    <xf numFmtId="0" fontId="18" fillId="0" borderId="119" xfId="67" applyNumberFormat="1" applyFont="1" applyFill="1" applyBorder="1" applyProtection="1">
      <alignment horizontal="left" vertical="center" indent="1"/>
      <protection locked="0"/>
    </xf>
    <xf numFmtId="3" fontId="18" fillId="0" borderId="14" xfId="67" applyNumberFormat="1" applyFont="1" applyFill="1" applyBorder="1" applyAlignment="1" applyProtection="1">
      <protection locked="0"/>
    </xf>
    <xf numFmtId="166" fontId="18" fillId="0" borderId="163" xfId="67" applyNumberFormat="1" applyFont="1" applyFill="1" applyBorder="1" applyAlignment="1" applyProtection="1">
      <protection locked="0"/>
    </xf>
    <xf numFmtId="166" fontId="18" fillId="0" borderId="14" xfId="67" applyNumberFormat="1" applyFont="1" applyFill="1" applyBorder="1" applyAlignment="1" applyProtection="1">
      <protection locked="0"/>
    </xf>
    <xf numFmtId="166" fontId="18" fillId="0" borderId="70" xfId="67" applyNumberFormat="1" applyFont="1" applyFill="1" applyBorder="1" applyAlignment="1" applyProtection="1">
      <protection locked="0"/>
    </xf>
    <xf numFmtId="165" fontId="18" fillId="0" borderId="0" xfId="66" applyNumberFormat="1" applyFont="1" applyFill="1" applyBorder="1"/>
    <xf numFmtId="3" fontId="18" fillId="0" borderId="0" xfId="66" applyNumberFormat="1" applyFont="1" applyFill="1" applyBorder="1"/>
    <xf numFmtId="0" fontId="18" fillId="0" borderId="0" xfId="66" applyFont="1"/>
    <xf numFmtId="166" fontId="18" fillId="0" borderId="15" xfId="67" applyNumberFormat="1" applyFont="1" applyFill="1" applyBorder="1" applyAlignment="1" applyProtection="1">
      <protection locked="0"/>
    </xf>
    <xf numFmtId="0" fontId="18" fillId="0" borderId="0" xfId="66" applyFont="1" applyFill="1" applyBorder="1"/>
    <xf numFmtId="0" fontId="13" fillId="0" borderId="119" xfId="67" applyNumberFormat="1" applyFont="1" applyFill="1" applyBorder="1" applyProtection="1">
      <alignment horizontal="left" vertical="center" indent="1"/>
      <protection locked="0"/>
    </xf>
    <xf numFmtId="3" fontId="13" fillId="0" borderId="14" xfId="67" applyNumberFormat="1" applyFont="1" applyFill="1" applyBorder="1" applyAlignment="1" applyProtection="1">
      <protection locked="0"/>
    </xf>
    <xf numFmtId="166" fontId="13" fillId="0" borderId="163" xfId="67" applyNumberFormat="1" applyFont="1" applyFill="1" applyBorder="1" applyAlignment="1" applyProtection="1">
      <protection locked="0"/>
    </xf>
    <xf numFmtId="166" fontId="13" fillId="0" borderId="14" xfId="67" applyNumberFormat="1" applyFont="1" applyFill="1" applyBorder="1" applyAlignment="1" applyProtection="1">
      <protection locked="0"/>
    </xf>
    <xf numFmtId="166" fontId="13" fillId="0" borderId="15" xfId="67" applyNumberFormat="1" applyFont="1" applyFill="1" applyBorder="1" applyAlignment="1" applyProtection="1">
      <protection locked="0"/>
    </xf>
    <xf numFmtId="0" fontId="16" fillId="0" borderId="122" xfId="69" applyNumberFormat="1" applyFont="1" applyFill="1" applyBorder="1">
      <alignment horizontal="left" vertical="center" indent="1"/>
    </xf>
    <xf numFmtId="3" fontId="18" fillId="0" borderId="22" xfId="67" applyNumberFormat="1" applyFont="1" applyFill="1" applyBorder="1" applyAlignment="1" applyProtection="1">
      <protection locked="0"/>
    </xf>
    <xf numFmtId="166" fontId="18" fillId="0" borderId="276" xfId="67" applyNumberFormat="1" applyFont="1" applyFill="1" applyBorder="1" applyAlignment="1" applyProtection="1">
      <protection locked="0"/>
    </xf>
    <xf numFmtId="166" fontId="18" fillId="0" borderId="22" xfId="67" applyNumberFormat="1" applyFont="1" applyFill="1" applyBorder="1" applyAlignment="1" applyProtection="1">
      <protection locked="0"/>
    </xf>
    <xf numFmtId="166" fontId="18" fillId="0" borderId="23" xfId="67" applyNumberFormat="1" applyFont="1" applyFill="1" applyBorder="1" applyAlignment="1" applyProtection="1">
      <protection locked="0"/>
    </xf>
    <xf numFmtId="14" fontId="13" fillId="0" borderId="0" xfId="70" applyNumberFormat="1" applyFont="1" applyFill="1" applyAlignment="1">
      <alignment horizontal="left"/>
    </xf>
    <xf numFmtId="0" fontId="13" fillId="0" borderId="0" xfId="70" applyFont="1" applyAlignment="1"/>
    <xf numFmtId="0" fontId="13" fillId="0" borderId="0" xfId="70" applyFont="1" applyFill="1"/>
    <xf numFmtId="165" fontId="13" fillId="0" borderId="0" xfId="70" applyNumberFormat="1" applyFont="1" applyFill="1" applyAlignment="1">
      <alignment horizontal="right"/>
    </xf>
    <xf numFmtId="0" fontId="13" fillId="0" borderId="0" xfId="70" applyFont="1"/>
    <xf numFmtId="14" fontId="13" fillId="0" borderId="0" xfId="70" applyNumberFormat="1" applyFont="1" applyFill="1" applyAlignment="1">
      <alignment horizontal="left"/>
    </xf>
    <xf numFmtId="0" fontId="13" fillId="0" borderId="0" xfId="70" applyFont="1" applyAlignment="1"/>
    <xf numFmtId="165" fontId="13" fillId="0" borderId="0" xfId="70" applyNumberFormat="1" applyFont="1" applyFill="1"/>
    <xf numFmtId="0" fontId="85" fillId="0" borderId="0" xfId="71" applyNumberFormat="1" applyFont="1" applyFill="1" applyAlignment="1" applyProtection="1">
      <alignment horizontal="center" vertical="center"/>
      <protection locked="0"/>
    </xf>
    <xf numFmtId="0" fontId="85" fillId="0" borderId="0" xfId="70" applyFont="1" applyAlignment="1"/>
    <xf numFmtId="0" fontId="18" fillId="0" borderId="0" xfId="71" applyNumberFormat="1" applyFont="1" applyFill="1" applyAlignment="1" applyProtection="1">
      <alignment horizontal="center" vertical="center"/>
      <protection locked="0"/>
    </xf>
    <xf numFmtId="0" fontId="13" fillId="0" borderId="0" xfId="70" applyFont="1" applyFill="1" applyBorder="1" applyAlignment="1">
      <alignment horizontal="center" vertical="top"/>
    </xf>
    <xf numFmtId="0" fontId="18" fillId="0" borderId="0" xfId="70" applyFont="1" applyFill="1" applyProtection="1">
      <protection locked="0"/>
    </xf>
    <xf numFmtId="0" fontId="13" fillId="0" borderId="0" xfId="70" applyFont="1" applyFill="1" applyProtection="1">
      <protection locked="0"/>
    </xf>
    <xf numFmtId="3" fontId="13" fillId="0" borderId="0" xfId="70" quotePrefix="1" applyNumberFormat="1" applyFont="1" applyFill="1" applyProtection="1">
      <protection locked="0"/>
    </xf>
    <xf numFmtId="0" fontId="18" fillId="0" borderId="7" xfId="70" applyFont="1" applyFill="1" applyBorder="1" applyAlignment="1">
      <alignment horizontal="center" vertical="center" wrapText="1"/>
    </xf>
    <xf numFmtId="0" fontId="18" fillId="0" borderId="277" xfId="70" applyFont="1" applyBorder="1" applyAlignment="1">
      <alignment horizontal="center" vertical="center"/>
    </xf>
    <xf numFmtId="0" fontId="16" fillId="0" borderId="8" xfId="72" quotePrefix="1" applyFont="1" applyFill="1" applyBorder="1" applyAlignment="1">
      <alignment horizontal="center" vertical="center" wrapText="1"/>
    </xf>
    <xf numFmtId="0" fontId="16" fillId="0" borderId="8" xfId="72" applyFont="1" applyFill="1" applyBorder="1" applyAlignment="1">
      <alignment horizontal="center" vertical="center" wrapText="1"/>
    </xf>
    <xf numFmtId="165" fontId="16" fillId="0" borderId="9" xfId="72" quotePrefix="1" applyNumberFormat="1" applyFont="1" applyFill="1" applyBorder="1" applyAlignment="1">
      <alignment horizontal="center" vertical="center" wrapText="1"/>
    </xf>
    <xf numFmtId="0" fontId="13" fillId="0" borderId="0" xfId="70" applyFont="1" applyFill="1" applyBorder="1" applyAlignment="1">
      <alignment horizontal="center"/>
    </xf>
    <xf numFmtId="0" fontId="18" fillId="0" borderId="8" xfId="70" applyFont="1" applyBorder="1" applyAlignment="1">
      <alignment horizontal="left" vertical="center"/>
    </xf>
    <xf numFmtId="3" fontId="16" fillId="0" borderId="8" xfId="73" applyNumberFormat="1" applyFont="1" applyFill="1" applyBorder="1" applyAlignment="1">
      <alignment vertical="center"/>
    </xf>
    <xf numFmtId="164" fontId="18" fillId="0" borderId="9" xfId="70" applyNumberFormat="1" applyFont="1" applyFill="1" applyBorder="1" applyAlignment="1">
      <alignment vertical="center"/>
    </xf>
    <xf numFmtId="49" fontId="18" fillId="0" borderId="10" xfId="74" applyNumberFormat="1" applyFont="1" applyFill="1" applyBorder="1" applyAlignment="1" applyProtection="1">
      <alignment horizontal="center" vertical="center"/>
      <protection locked="0"/>
    </xf>
    <xf numFmtId="0" fontId="18" fillId="0" borderId="11" xfId="74" applyFont="1" applyFill="1" applyBorder="1" applyAlignment="1">
      <alignment horizontal="left" vertical="center" wrapText="1"/>
    </xf>
    <xf numFmtId="3" fontId="16" fillId="0" borderId="59" xfId="73" applyNumberFormat="1" applyFont="1" applyFill="1" applyBorder="1" applyAlignment="1">
      <alignment vertical="center"/>
    </xf>
    <xf numFmtId="164" fontId="18" fillId="0" borderId="70" xfId="70" applyNumberFormat="1" applyFont="1" applyFill="1" applyBorder="1" applyAlignment="1">
      <alignment vertical="center"/>
    </xf>
    <xf numFmtId="0" fontId="13" fillId="0" borderId="0" xfId="70" applyFont="1" applyFill="1" applyBorder="1"/>
    <xf numFmtId="49" fontId="18" fillId="0" borderId="13" xfId="75" quotePrefix="1" applyNumberFormat="1" applyFont="1" applyFill="1" applyBorder="1" applyAlignment="1" applyProtection="1">
      <alignment horizontal="center" vertical="top"/>
      <protection locked="0"/>
    </xf>
    <xf numFmtId="0" fontId="13" fillId="0" borderId="14" xfId="75" applyFont="1" applyFill="1" applyBorder="1" applyAlignment="1">
      <alignment vertical="top" wrapText="1"/>
    </xf>
    <xf numFmtId="3" fontId="16" fillId="0" borderId="11" xfId="76" applyNumberFormat="1" applyFont="1" applyFill="1" applyBorder="1" applyAlignment="1">
      <alignment horizontal="right" vertical="justify"/>
    </xf>
    <xf numFmtId="164" fontId="18" fillId="0" borderId="12" xfId="70" applyNumberFormat="1" applyFont="1" applyFill="1" applyBorder="1" applyAlignment="1">
      <alignment vertical="justify"/>
    </xf>
    <xf numFmtId="9" fontId="13" fillId="0" borderId="0" xfId="54" applyFont="1" applyFill="1" applyBorder="1"/>
    <xf numFmtId="49" fontId="13" fillId="0" borderId="13" xfId="74" applyNumberFormat="1" applyFont="1" applyFill="1" applyBorder="1" applyAlignment="1" applyProtection="1">
      <alignment horizontal="center" vertical="top"/>
      <protection locked="0"/>
    </xf>
    <xf numFmtId="0" fontId="13" fillId="0" borderId="14" xfId="74" applyFont="1" applyFill="1" applyBorder="1" applyAlignment="1">
      <alignment vertical="top" wrapText="1"/>
    </xf>
    <xf numFmtId="3" fontId="14" fillId="0" borderId="14" xfId="76" applyNumberFormat="1" applyFont="1" applyFill="1" applyBorder="1" applyAlignment="1">
      <alignment horizontal="right" vertical="justify"/>
    </xf>
    <xf numFmtId="164" fontId="13" fillId="0" borderId="15" xfId="70" applyNumberFormat="1" applyFont="1" applyFill="1" applyBorder="1" applyAlignment="1">
      <alignment vertical="justify"/>
    </xf>
    <xf numFmtId="49" fontId="18" fillId="0" borderId="13" xfId="74" applyNumberFormat="1" applyFont="1" applyFill="1" applyBorder="1" applyAlignment="1" applyProtection="1">
      <alignment horizontal="center" vertical="top"/>
      <protection locked="0"/>
    </xf>
    <xf numFmtId="0" fontId="18" fillId="0" borderId="14" xfId="74" applyFont="1" applyFill="1" applyBorder="1" applyAlignment="1">
      <alignment vertical="top" wrapText="1"/>
    </xf>
    <xf numFmtId="3" fontId="16" fillId="0" borderId="14" xfId="76" applyNumberFormat="1" applyFont="1" applyFill="1" applyBorder="1" applyAlignment="1">
      <alignment horizontal="right" vertical="justify"/>
    </xf>
    <xf numFmtId="164" fontId="18" fillId="0" borderId="15" xfId="70" applyNumberFormat="1" applyFont="1" applyFill="1" applyBorder="1" applyAlignment="1">
      <alignment vertical="justify"/>
    </xf>
    <xf numFmtId="3" fontId="16" fillId="0" borderId="8" xfId="73" quotePrefix="1" applyNumberFormat="1" applyFont="1" applyFill="1" applyBorder="1" applyAlignment="1" applyProtection="1">
      <alignment vertical="center"/>
      <protection locked="0"/>
    </xf>
    <xf numFmtId="49" fontId="18" fillId="0" borderId="58" xfId="74" applyNumberFormat="1" applyFont="1" applyFill="1" applyBorder="1" applyAlignment="1" applyProtection="1">
      <alignment horizontal="center" vertical="center"/>
      <protection locked="0"/>
    </xf>
    <xf numFmtId="0" fontId="18" fillId="0" borderId="11" xfId="75" applyFont="1" applyFill="1" applyBorder="1" applyAlignment="1" applyProtection="1">
      <alignment horizontal="left" vertical="center" wrapText="1"/>
      <protection locked="0"/>
    </xf>
    <xf numFmtId="0" fontId="13" fillId="0" borderId="14" xfId="74" applyFont="1" applyFill="1" applyBorder="1" applyAlignment="1" applyProtection="1">
      <alignment vertical="top" wrapText="1"/>
      <protection locked="0"/>
    </xf>
    <xf numFmtId="0" fontId="13" fillId="0" borderId="13" xfId="74" quotePrefix="1" applyFont="1" applyFill="1" applyBorder="1" applyAlignment="1" applyProtection="1">
      <alignment horizontal="center" vertical="top"/>
      <protection locked="0"/>
    </xf>
    <xf numFmtId="0" fontId="13" fillId="0" borderId="14" xfId="75" applyFont="1" applyFill="1" applyBorder="1" applyAlignment="1" applyProtection="1">
      <alignment vertical="top" wrapText="1"/>
      <protection locked="0"/>
    </xf>
    <xf numFmtId="0" fontId="13" fillId="0" borderId="18" xfId="74" applyFont="1" applyFill="1" applyBorder="1" applyAlignment="1" applyProtection="1">
      <alignment vertical="top" wrapText="1"/>
      <protection locked="0"/>
    </xf>
    <xf numFmtId="164" fontId="13" fillId="0" borderId="19" xfId="70" applyNumberFormat="1" applyFont="1" applyFill="1" applyBorder="1" applyAlignment="1">
      <alignment vertical="justify"/>
    </xf>
    <xf numFmtId="0" fontId="18" fillId="0" borderId="20" xfId="70" applyFont="1" applyFill="1" applyBorder="1" applyAlignment="1">
      <alignment horizontal="center" vertical="center" wrapText="1"/>
    </xf>
    <xf numFmtId="0" fontId="18" fillId="0" borderId="22" xfId="70" applyFont="1" applyBorder="1" applyAlignment="1">
      <alignment horizontal="left" vertical="center"/>
    </xf>
    <xf numFmtId="3" fontId="16" fillId="0" borderId="22" xfId="73" applyNumberFormat="1" applyFont="1" applyFill="1" applyBorder="1" applyAlignment="1">
      <alignment vertical="center"/>
    </xf>
    <xf numFmtId="164" fontId="18" fillId="0" borderId="23" xfId="70" applyNumberFormat="1" applyFont="1" applyFill="1" applyBorder="1" applyAlignment="1">
      <alignment vertical="center"/>
    </xf>
    <xf numFmtId="0" fontId="13" fillId="0" borderId="0" xfId="70" applyFont="1" applyAlignment="1">
      <alignment horizontal="center"/>
    </xf>
  </cellXfs>
  <cellStyles count="77">
    <cellStyle name="Čiarka" xfId="4" builtinId="3"/>
    <cellStyle name="Hypertextové prepojenie" xfId="3" builtinId="8"/>
    <cellStyle name="Normal_BT" xfId="19"/>
    <cellStyle name="Normal_KV" xfId="18"/>
    <cellStyle name="Normal_Sheet2" xfId="61"/>
    <cellStyle name="Normal_Sheet3" xfId="65"/>
    <cellStyle name="Normal_Sheet4" xfId="64"/>
    <cellStyle name="Normal_Sheet5" xfId="63"/>
    <cellStyle name="Normal_Sheet6" xfId="62"/>
    <cellStyle name="Normal_Strana 1" xfId="58"/>
    <cellStyle name="Normal_Strana 3" xfId="59"/>
    <cellStyle name="Normal_Strana 4" xfId="60"/>
    <cellStyle name="Normálna" xfId="0" builtinId="0"/>
    <cellStyle name="Normálna 2" xfId="7"/>
    <cellStyle name="Normálne 2" xfId="21"/>
    <cellStyle name="normálne 3" xfId="53"/>
    <cellStyle name="normálne_B5DMSCAFL76AMQPCV1Z9PZ813" xfId="44"/>
    <cellStyle name="normálne_D7SKVLRX9A26JQ8W7KPLPFTJZ" xfId="36"/>
    <cellStyle name="normálne_DP" xfId="5"/>
    <cellStyle name="normálne_Hárok1" xfId="8"/>
    <cellStyle name="normálne_Hárok2" xfId="9"/>
    <cellStyle name="normálne_Hárok3" xfId="11"/>
    <cellStyle name="normálne_Hárok4" xfId="12"/>
    <cellStyle name="normálne_Návrh_ŠR_2002_do_vlády" xfId="56"/>
    <cellStyle name="normálne_NP" xfId="6"/>
    <cellStyle name="normálne_obce" xfId="51"/>
    <cellStyle name="normálne_pomocný" xfId="14"/>
    <cellStyle name="normálne_SL_1_Bilancia PaV pre ŠZÚ 2011" xfId="1"/>
    <cellStyle name="normálne_SL_14_Výdavky SR na vedu a techniku podľa FK pre ŠZÚ 2011" xfId="39"/>
    <cellStyle name="normálne_SL_19_Vývoj príjmov a výdavkov ŠR v rokoch 2010 a 2011" xfId="50"/>
    <cellStyle name="normálne_SL_23_Prehľad o čerpaní miezd KŠR pre ŠZÚ 2011" xfId="55"/>
    <cellStyle name="normálne_SL_31_Výdavky štátnych PO podľa funknej klas. pre SZÚ 2011" xfId="66"/>
    <cellStyle name="normálne_SL_32_Finančné operácie PO pre SZÚ 2011" xfId="70"/>
    <cellStyle name="normálne_SL_6_Príjmy SR podľa zdrojov pre ŠZÚ 2011" xfId="13"/>
    <cellStyle name="normálne_SL_7_Výdavky SR podľa kategórií a kapitol pre ŠZÚ 2011" xfId="15"/>
    <cellStyle name="normálne_SL_8_Bežné transfery pre ŠZÚ 2011" xfId="17"/>
    <cellStyle name="normálne_SL_9_Kapitálové výdavky pre ŠZÚ 2011" xfId="20"/>
    <cellStyle name="normálne_tabuľka" xfId="57"/>
    <cellStyle name="normálne_TestMA" xfId="22"/>
    <cellStyle name="normálne_Výdavky FK" xfId="31"/>
    <cellStyle name="normálne_Zoznam_kapitol" xfId="52"/>
    <cellStyle name="normální_DANE" xfId="10"/>
    <cellStyle name="normální_MZDY" xfId="16"/>
    <cellStyle name="Percentá" xfId="54" builtinId="5"/>
    <cellStyle name="SAPBEXaggData_SL_32_Finančné operácie PO pre SZÚ 2011" xfId="73"/>
    <cellStyle name="SAPBEXaggData_TestMA" xfId="28"/>
    <cellStyle name="SAPBEXaggItem_B5DMSCAFL76AMQPCV1Z9PZ813" xfId="48"/>
    <cellStyle name="SAPBEXaggItem_SL_31_Výdavky štátnych PO podľa funknej klas. pre SZÚ 2011" xfId="69"/>
    <cellStyle name="SAPBEXaggItemX_Hárok1" xfId="33"/>
    <cellStyle name="SAPBEXHLevel0_SL_14_Výdavky SR na vedu a techniku podľa FK pre ŠZÚ 2011" xfId="42"/>
    <cellStyle name="SAPBEXHLevel0_SL_32_Finančné operácie PO pre SZÚ 2011" xfId="75"/>
    <cellStyle name="SAPBEXHLevel0_TestMA" xfId="27"/>
    <cellStyle name="SAPBEXHLevel1_SL_14_Výdavky SR na vedu a techniku podľa FK pre ŠZÚ 2011" xfId="43"/>
    <cellStyle name="SAPBEXHLevel1_SL_32_Finančné operácie PO pre SZÚ 2011" xfId="74"/>
    <cellStyle name="SAPBEXHLevel1_TestMA" xfId="25"/>
    <cellStyle name="SAPBEXchaText_B5DMSCAFL76AMQPCV1Z9PZ813" xfId="45"/>
    <cellStyle name="SAPBEXchaText_D7SKVLRX9A26JQ8W7KPLPFTJZ" xfId="37"/>
    <cellStyle name="SAPBEXchaText_Hárok1" xfId="29"/>
    <cellStyle name="SAPBEXchaText_SL_14_Výdavky SR na vedu a techniku podľa FK pre ŠZÚ 2011" xfId="41"/>
    <cellStyle name="SAPBEXchaText_SL_31_Výdavky štátnych PO podľa funknej klas. pre SZÚ 2011" xfId="67"/>
    <cellStyle name="SAPBEXchaText_TestMA" xfId="24"/>
    <cellStyle name="SAPBEXstdData_B5DMSCAFL76AMQPCV1Z9PZ813" xfId="49"/>
    <cellStyle name="SAPBEXstdData_Hárok1" xfId="35"/>
    <cellStyle name="SAPBEXstdData_SL_1_Bilancia PaV pre ŠZÚ 2011" xfId="2"/>
    <cellStyle name="SAPBEXstdData_SL_32_Finančné operácie PO pre SZÚ 2011" xfId="76"/>
    <cellStyle name="SAPBEXstdData_TestMA" xfId="26"/>
    <cellStyle name="SAPBEXstdItem_B5DMSCAFL76AMQPCV1Z9PZ813" xfId="47"/>
    <cellStyle name="SAPBEXstdItem_Hárok1" xfId="34"/>
    <cellStyle name="SAPBEXstdItemX_B5DMSCAFL76AMQPCV1Z9PZ813" xfId="46"/>
    <cellStyle name="SAPBEXstdItemX_D7SKVLRX9A26JQ8W7KPLPFTJZ" xfId="38"/>
    <cellStyle name="SAPBEXstdItemX_Hárok1" xfId="30"/>
    <cellStyle name="SAPBEXstdItemX_SL_14_Výdavky SR na vedu a techniku podľa FK pre ŠZÚ 2011" xfId="40"/>
    <cellStyle name="SAPBEXstdItemX_SL_31_Výdavky štátnych PO podľa funknej klas. pre SZÚ 2011" xfId="68"/>
    <cellStyle name="SAPBEXstdItemX_SL_32_Finančné operácie PO pre SZÚ 2011" xfId="72"/>
    <cellStyle name="SAPBEXstdItemX_TestMA" xfId="23"/>
    <cellStyle name="SAPBEXtitle_Hárok1" xfId="32"/>
    <cellStyle name="SAPBEXtitle_SL_32_Finančné operácie PO pre SZÚ 2011" xfId="71"/>
  </cellStyles>
  <dxfs count="8"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2;Z&#218;\2021\VPS_&#352;Z&#218;\Prepojenia\Zamestnanos&#357;_za_I_a&#382;_IV_Q_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2;Z&#218;\2021\Prepojenia\Limity_do_UV_s_AK_rok_2021_z_var_2.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ZALOHA_413/Rozpocet_program/stierankova/&#352;Z&#218;/&#352;Z&#218;_2021/podklady%20k%20&#352;Z&#218;/RK_podklady%20do%20&#352;Z&#218;_R_2021%20-%20sum&#225;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2;Z&#218;\2021\Prepojenia\&#218;daje_kap_Schv&#225;len&#253;_RVS_2021_2023_gen_13_1_2021_var_3.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_Spolu_čisté"/>
      <sheetName val="Aparáty_čisté"/>
      <sheetName val="Podr_RO_čisté"/>
      <sheetName val="Prísp_čisté"/>
      <sheetName val="Dáta"/>
      <sheetName val="Verejná_správa správna"/>
      <sheetName val="RO_Spolu_vzorce"/>
      <sheetName val="Aparáty_vzorce"/>
      <sheetName val="Podr_RO_vzorce"/>
      <sheetName val="Prísp_vzorce"/>
      <sheetName val="Skutočnosť"/>
      <sheetName val="Odmeny_kapitoly_ŠR"/>
      <sheetName val="Odmeny_Aparáty"/>
      <sheetName val="Odmeny_kategórie_zam"/>
      <sheetName val="Admin_kap"/>
      <sheetName val="Analytické_jednotky"/>
      <sheetName val="POO_1P01"/>
      <sheetName val="POO_111"/>
      <sheetName val="POO_SUMÁR"/>
      <sheetName val="Priemerky_VS_SPOLU"/>
      <sheetName val="SUMÁR"/>
      <sheetName val="KNR"/>
      <sheetName val="KP"/>
      <sheetName val="ÚV"/>
      <sheetName val="MIRRI"/>
      <sheetName val="KÚS"/>
      <sheetName val="NS"/>
      <sheetName val="GP"/>
      <sheetName val="NKÚ"/>
      <sheetName val="MZV"/>
      <sheetName val="MO"/>
      <sheetName val="MV"/>
      <sheetName val="MS"/>
      <sheetName val="MF"/>
      <sheetName val="MŽP"/>
      <sheetName val="MŠkol"/>
      <sheetName val="MZdr"/>
      <sheetName val="MPSVR"/>
      <sheetName val="MK"/>
      <sheetName val="MH"/>
      <sheetName val="MPô"/>
      <sheetName val="MDPT"/>
      <sheetName val="ÚGKK"/>
      <sheetName val="ŠÚ"/>
      <sheetName val="ÚVO"/>
      <sheetName val="ÚRSO"/>
      <sheetName val="ÚJD"/>
      <sheetName val="ÚPV"/>
      <sheetName val="ÚNMS"/>
      <sheetName val="PÚ"/>
      <sheetName val="NBÚ"/>
      <sheetName val="SŠHR"/>
      <sheetName val="RVR"/>
      <sheetName val="KVOP"/>
      <sheetName val="ÚOOÚ"/>
      <sheetName val="ÚOOPČ"/>
      <sheetName val="KSR"/>
      <sheetName val="KNSS "/>
      <sheetName val="SAV"/>
      <sheetName val="Cirkvi"/>
      <sheetName val="FONDY"/>
      <sheetName val="ŠFRB"/>
      <sheetName val="ENVIRONMENT"/>
      <sheetName val="SPozemkF"/>
      <sheetName val="NJF"/>
      <sheetName val="MH_Man"/>
      <sheetName val="FNM"/>
      <sheetName val="Ďalšie_subjekty_vs_SPOLU"/>
      <sheetName val="Slovenská_konsolidačná"/>
      <sheetName val="Ústav_pamäti_národa"/>
      <sheetName val="ÚpDnZS"/>
      <sheetName val="Veriteľ"/>
      <sheetName val="SNSpĽP"/>
      <sheetName val="KRRZ"/>
      <sheetName val="RTVS"/>
      <sheetName val="ŽSR"/>
      <sheetName val="TASR"/>
      <sheetName val="ÚDVA"/>
      <sheetName val="AVF"/>
      <sheetName val="NDS"/>
      <sheetName val="EOSA"/>
      <sheetName val="RF"/>
      <sheetName val="FnPV"/>
      <sheetName val="FPU"/>
      <sheetName val="ÚKD"/>
      <sheetName val="ÚKOZP"/>
      <sheetName val="ŽS_SK"/>
      <sheetName val="MH_Invest"/>
      <sheetName val="MH_Invest_II"/>
      <sheetName val="JAVYS"/>
      <sheetName val="FnPKNM"/>
      <sheetName val="FnPŠ"/>
      <sheetName val="EIB"/>
      <sheetName val="ZZ_Spolu"/>
      <sheetName val="ZZ_štátne"/>
      <sheetName val="ZZ_samosp"/>
      <sheetName val="VÚC_spolu"/>
      <sheetName val="VÚC_Bratislava"/>
      <sheetName val="VÚC_Trnava"/>
      <sheetName val="VÚC_Trenčín"/>
      <sheetName val="VÚC_Nitra"/>
      <sheetName val="VÚC_Žilina"/>
      <sheetName val="VÚC_B_Bystrica"/>
      <sheetName val="VÚC_Prešov"/>
      <sheetName val="VÚC_Košice"/>
      <sheetName val="DP"/>
      <sheetName val="VÚC+Obce"/>
      <sheetName val="Sociálna_poisťovňa"/>
      <sheetName val="Zdrav_poisťovne"/>
      <sheetName val="Všeobecná"/>
      <sheetName val="Spoločná"/>
      <sheetName val="APOLLO"/>
      <sheetName val="SIDERIA"/>
      <sheetName val="DÔVERA"/>
      <sheetName val="UNION"/>
      <sheetName val="J&amp;T_Európska"/>
      <sheetName val="SUMÁR_cudzina"/>
      <sheetName val="KNR_cudz"/>
      <sheetName val="KP_cudz"/>
      <sheetName val="ÚV_cudz"/>
      <sheetName val="KÚS_cudz"/>
      <sheetName val="NS_cudz"/>
      <sheetName val="GP_cudz"/>
      <sheetName val="NKÚ_cudz"/>
      <sheetName val="MZV_cudz"/>
      <sheetName val="MO_cudz"/>
      <sheetName val="MV_cudz"/>
      <sheetName val="MS_cudz"/>
      <sheetName val="MF_cudz"/>
      <sheetName val="MŽP_cudz"/>
      <sheetName val="MŠkol_cudz"/>
      <sheetName val="MZdr_cudz"/>
      <sheetName val="MPSVR_cudz"/>
      <sheetName val="MK_cudz"/>
      <sheetName val="MH_cudz"/>
      <sheetName val="MPô_cudz"/>
      <sheetName val="MVRR_cudz"/>
      <sheetName val="MDPT_cudz"/>
      <sheetName val="NBÚ_cudz"/>
      <sheetName val="SUMÁR_AK"/>
      <sheetName val="KNR_AK"/>
      <sheetName val="KP_AK"/>
      <sheetName val="ÚV_AK"/>
      <sheetName val="MIRRI_AK"/>
      <sheetName val="KÚS_AK"/>
      <sheetName val="NS_AK"/>
      <sheetName val="GP_AK"/>
      <sheetName val="NKÚ_AK"/>
      <sheetName val="MZV_AK"/>
      <sheetName val="MO_AK"/>
      <sheetName val="MV_AK"/>
      <sheetName val="MS_AK"/>
      <sheetName val="MF_AK"/>
      <sheetName val="MŽP_AK"/>
      <sheetName val="MŠkol_AK"/>
      <sheetName val="MZdr_AK"/>
      <sheetName val="MPSVR_AK"/>
      <sheetName val="MK_AK"/>
      <sheetName val="MH_AK"/>
      <sheetName val="MPô_AK"/>
      <sheetName val="MDPT_AK"/>
      <sheetName val="ÚGKK_AK"/>
      <sheetName val="ŠÚ_AK"/>
      <sheetName val="ÚVO_AK"/>
      <sheetName val="ÚRSO_AK"/>
      <sheetName val="ÚJD_AK"/>
      <sheetName val="ÚPV_AK"/>
      <sheetName val="ÚNMS_AK"/>
      <sheetName val="PÚ_AK"/>
      <sheetName val="NBÚ_AK"/>
      <sheetName val="SŠHR_AK"/>
      <sheetName val="RVR_AK"/>
      <sheetName val="KVOP_AK"/>
      <sheetName val="SAV_AK"/>
      <sheetName val="Vybraní_Spolu"/>
      <sheetName val="vybraní_KÚS SR"/>
      <sheetName val="vybraní_GP SR"/>
      <sheetName val="vybraní_MO SR"/>
      <sheetName val="vybraní_MV SR"/>
      <sheetName val="vybraní_MS SR"/>
      <sheetName val="výkaz_RŠ"/>
      <sheetName val="SUMÁR_Upr_rozp_účel"/>
      <sheetName val="ES_Upr_rozp_účel"/>
      <sheetName val="TK_Upr_rozp_účel"/>
      <sheetName val="MM_Upr_rozp_účel"/>
      <sheetName val="LZ_Upr_rozp_účel"/>
      <sheetName val="MT_Upr_rozp_účel"/>
      <sheetName val="Prerozdelené_Upr_rozp_účel"/>
      <sheetName val="BS_Upr_rozp_účel"/>
      <sheetName val="SUMÁR_Upr_rozp_účel_počty"/>
      <sheetName val="ES_Upr_rozp_účel_počty"/>
      <sheetName val="TK_Upr_rozp_účel_počty"/>
      <sheetName val="MM_Upr_rozp_účel_počty"/>
      <sheetName val="LZ_Upr_rozp_účel_počty"/>
      <sheetName val="MT_Upr_rozp_účel_počty"/>
      <sheetName val="Rozdelené_Upr_rozp_účel_počty"/>
      <sheetName val="BS_Upr_rozp_účel_poč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9">
          <cell r="C9">
            <v>520</v>
          </cell>
          <cell r="D9">
            <v>559</v>
          </cell>
          <cell r="E9">
            <v>526.1</v>
          </cell>
        </row>
        <row r="10">
          <cell r="C10">
            <v>91</v>
          </cell>
          <cell r="D10">
            <v>99</v>
          </cell>
          <cell r="E10">
            <v>88.9</v>
          </cell>
        </row>
        <row r="11">
          <cell r="C11">
            <v>588</v>
          </cell>
          <cell r="D11">
            <v>655</v>
          </cell>
          <cell r="E11">
            <v>571.59999999999991</v>
          </cell>
        </row>
        <row r="12">
          <cell r="C12">
            <v>558</v>
          </cell>
          <cell r="D12">
            <v>888</v>
          </cell>
          <cell r="E12">
            <v>732.9</v>
          </cell>
        </row>
        <row r="13">
          <cell r="C13">
            <v>116</v>
          </cell>
          <cell r="D13">
            <v>127</v>
          </cell>
          <cell r="E13">
            <v>119.6</v>
          </cell>
        </row>
        <row r="14">
          <cell r="C14">
            <v>275</v>
          </cell>
          <cell r="D14">
            <v>259</v>
          </cell>
          <cell r="E14">
            <v>242.8</v>
          </cell>
        </row>
        <row r="15">
          <cell r="C15">
            <v>1975</v>
          </cell>
          <cell r="D15">
            <v>1983</v>
          </cell>
          <cell r="E15">
            <v>1836.8</v>
          </cell>
        </row>
        <row r="16">
          <cell r="C16">
            <v>288</v>
          </cell>
          <cell r="D16">
            <v>319</v>
          </cell>
          <cell r="E16">
            <v>292</v>
          </cell>
        </row>
        <row r="17">
          <cell r="C17">
            <v>1189</v>
          </cell>
          <cell r="D17">
            <v>1215</v>
          </cell>
          <cell r="E17">
            <v>1174.3000000000002</v>
          </cell>
        </row>
        <row r="18">
          <cell r="C18">
            <v>20443</v>
          </cell>
          <cell r="D18">
            <v>21000</v>
          </cell>
          <cell r="E18">
            <v>20887.400000000001</v>
          </cell>
        </row>
        <row r="19">
          <cell r="C19">
            <v>50557</v>
          </cell>
          <cell r="D19">
            <v>51813</v>
          </cell>
          <cell r="E19">
            <v>47794.700000000004</v>
          </cell>
        </row>
        <row r="20">
          <cell r="C20">
            <v>11879</v>
          </cell>
          <cell r="D20">
            <v>12308</v>
          </cell>
          <cell r="E20">
            <v>11873.3</v>
          </cell>
        </row>
        <row r="21">
          <cell r="C21">
            <v>10520</v>
          </cell>
          <cell r="D21">
            <v>10764</v>
          </cell>
          <cell r="E21">
            <v>9933.5</v>
          </cell>
        </row>
        <row r="22">
          <cell r="C22">
            <v>709</v>
          </cell>
          <cell r="D22">
            <v>775</v>
          </cell>
          <cell r="E22">
            <v>736.30000000000007</v>
          </cell>
        </row>
        <row r="23">
          <cell r="C23">
            <v>1575</v>
          </cell>
          <cell r="D23">
            <v>1645</v>
          </cell>
          <cell r="E23">
            <v>1298.8</v>
          </cell>
        </row>
        <row r="24">
          <cell r="C24">
            <v>2670</v>
          </cell>
          <cell r="D24">
            <v>3001</v>
          </cell>
          <cell r="E24">
            <v>2648.3999999999996</v>
          </cell>
        </row>
        <row r="25">
          <cell r="C25">
            <v>12534</v>
          </cell>
          <cell r="D25">
            <v>14699</v>
          </cell>
          <cell r="E25">
            <v>14641.7</v>
          </cell>
        </row>
        <row r="26">
          <cell r="C26">
            <v>1141</v>
          </cell>
          <cell r="D26">
            <v>1188</v>
          </cell>
          <cell r="E26">
            <v>1173.3</v>
          </cell>
        </row>
        <row r="27">
          <cell r="C27">
            <v>885</v>
          </cell>
          <cell r="D27">
            <v>912</v>
          </cell>
          <cell r="E27">
            <v>790.9</v>
          </cell>
        </row>
        <row r="28">
          <cell r="C28">
            <v>2704</v>
          </cell>
          <cell r="D28">
            <v>2513</v>
          </cell>
          <cell r="E28">
            <v>2488.9</v>
          </cell>
        </row>
        <row r="29">
          <cell r="C29">
            <v>1358</v>
          </cell>
          <cell r="D29">
            <v>1447</v>
          </cell>
          <cell r="E29">
            <v>1335.3</v>
          </cell>
        </row>
        <row r="30">
          <cell r="C30">
            <v>231</v>
          </cell>
          <cell r="D30">
            <v>231</v>
          </cell>
          <cell r="E30">
            <v>221.9</v>
          </cell>
        </row>
        <row r="31">
          <cell r="C31">
            <v>793</v>
          </cell>
          <cell r="D31">
            <v>799</v>
          </cell>
          <cell r="E31">
            <v>765.9</v>
          </cell>
        </row>
        <row r="32">
          <cell r="C32">
            <v>229</v>
          </cell>
          <cell r="D32">
            <v>228</v>
          </cell>
          <cell r="E32">
            <v>210</v>
          </cell>
        </row>
        <row r="33">
          <cell r="C33">
            <v>112</v>
          </cell>
          <cell r="D33">
            <v>112</v>
          </cell>
          <cell r="E33">
            <v>106</v>
          </cell>
        </row>
        <row r="34">
          <cell r="C34">
            <v>125</v>
          </cell>
          <cell r="D34">
            <v>124</v>
          </cell>
          <cell r="E34">
            <v>118</v>
          </cell>
        </row>
        <row r="35">
          <cell r="C35">
            <v>123</v>
          </cell>
          <cell r="D35">
            <v>123</v>
          </cell>
          <cell r="E35">
            <v>118.89999999999999</v>
          </cell>
        </row>
        <row r="36">
          <cell r="C36">
            <v>108</v>
          </cell>
          <cell r="D36">
            <v>114</v>
          </cell>
          <cell r="E36">
            <v>113.6</v>
          </cell>
        </row>
        <row r="37">
          <cell r="C37">
            <v>79</v>
          </cell>
          <cell r="D37">
            <v>79</v>
          </cell>
          <cell r="E37">
            <v>73.7</v>
          </cell>
        </row>
        <row r="38">
          <cell r="C38">
            <v>238</v>
          </cell>
          <cell r="D38">
            <v>245</v>
          </cell>
          <cell r="E38">
            <v>213.5</v>
          </cell>
        </row>
        <row r="39">
          <cell r="C39">
            <v>100</v>
          </cell>
          <cell r="D39">
            <v>100</v>
          </cell>
          <cell r="E39">
            <v>91.3</v>
          </cell>
        </row>
        <row r="40">
          <cell r="C40">
            <v>52</v>
          </cell>
          <cell r="D40">
            <v>52</v>
          </cell>
          <cell r="E40">
            <v>44</v>
          </cell>
        </row>
        <row r="41">
          <cell r="C41">
            <v>32</v>
          </cell>
          <cell r="D41">
            <v>32</v>
          </cell>
          <cell r="E41">
            <v>29.5</v>
          </cell>
        </row>
        <row r="42">
          <cell r="C42">
            <v>46</v>
          </cell>
          <cell r="D42">
            <v>46</v>
          </cell>
          <cell r="E42">
            <v>44.6</v>
          </cell>
        </row>
        <row r="43">
          <cell r="C43">
            <v>0</v>
          </cell>
          <cell r="D43">
            <v>11</v>
          </cell>
          <cell r="E43">
            <v>6.5</v>
          </cell>
        </row>
        <row r="44">
          <cell r="C44">
            <v>847</v>
          </cell>
          <cell r="D44">
            <v>847</v>
          </cell>
          <cell r="E44">
            <v>847</v>
          </cell>
        </row>
        <row r="45">
          <cell r="C45">
            <v>26</v>
          </cell>
          <cell r="D45">
            <v>47</v>
          </cell>
          <cell r="E45">
            <v>34.6</v>
          </cell>
        </row>
        <row r="46">
          <cell r="C46">
            <v>0</v>
          </cell>
          <cell r="D46">
            <v>40</v>
          </cell>
          <cell r="E46">
            <v>30.700000000000003</v>
          </cell>
        </row>
      </sheetData>
      <sheetData sheetId="7" refreshError="1">
        <row r="9">
          <cell r="C9">
            <v>520</v>
          </cell>
          <cell r="D9">
            <v>559</v>
          </cell>
          <cell r="E9">
            <v>526.1</v>
          </cell>
          <cell r="I9">
            <v>18627303</v>
          </cell>
          <cell r="J9">
            <v>19150554</v>
          </cell>
        </row>
        <row r="10">
          <cell r="C10">
            <v>91</v>
          </cell>
          <cell r="D10">
            <v>99</v>
          </cell>
          <cell r="E10">
            <v>88.9</v>
          </cell>
          <cell r="I10">
            <v>2393915</v>
          </cell>
          <cell r="J10">
            <v>2758461</v>
          </cell>
        </row>
        <row r="11">
          <cell r="C11">
            <v>588</v>
          </cell>
          <cell r="D11">
            <v>655</v>
          </cell>
          <cell r="E11">
            <v>571.59999999999991</v>
          </cell>
          <cell r="I11">
            <v>11768569</v>
          </cell>
          <cell r="J11">
            <v>14289155</v>
          </cell>
        </row>
        <row r="12">
          <cell r="C12">
            <v>558</v>
          </cell>
          <cell r="D12">
            <v>888</v>
          </cell>
          <cell r="E12">
            <v>732.9</v>
          </cell>
          <cell r="I12">
            <v>9310564</v>
          </cell>
          <cell r="J12">
            <v>11460444</v>
          </cell>
        </row>
        <row r="13">
          <cell r="C13">
            <v>116</v>
          </cell>
          <cell r="D13">
            <v>127</v>
          </cell>
          <cell r="E13">
            <v>119.6</v>
          </cell>
          <cell r="I13">
            <v>3536497</v>
          </cell>
          <cell r="J13">
            <v>3779054</v>
          </cell>
        </row>
        <row r="14">
          <cell r="C14">
            <v>275</v>
          </cell>
          <cell r="D14">
            <v>259</v>
          </cell>
          <cell r="E14">
            <v>242.8</v>
          </cell>
          <cell r="I14">
            <v>10466097</v>
          </cell>
          <cell r="J14">
            <v>8920732</v>
          </cell>
        </row>
        <row r="15">
          <cell r="C15">
            <v>309</v>
          </cell>
          <cell r="D15">
            <v>317</v>
          </cell>
          <cell r="E15">
            <v>267.5</v>
          </cell>
          <cell r="I15">
            <v>12684153</v>
          </cell>
          <cell r="J15">
            <v>11886212</v>
          </cell>
        </row>
        <row r="16">
          <cell r="C16">
            <v>288</v>
          </cell>
          <cell r="D16">
            <v>319</v>
          </cell>
          <cell r="E16">
            <v>292</v>
          </cell>
          <cell r="I16">
            <v>6832443</v>
          </cell>
          <cell r="J16">
            <v>7626071</v>
          </cell>
        </row>
        <row r="17">
          <cell r="C17">
            <v>1157</v>
          </cell>
          <cell r="D17">
            <v>1183</v>
          </cell>
          <cell r="E17">
            <v>1142.5999999999999</v>
          </cell>
          <cell r="I17">
            <v>54620691</v>
          </cell>
          <cell r="J17">
            <v>56584794</v>
          </cell>
        </row>
        <row r="18">
          <cell r="C18">
            <v>587</v>
          </cell>
          <cell r="D18">
            <v>598</v>
          </cell>
          <cell r="E18">
            <v>479.19999999999993</v>
          </cell>
          <cell r="I18">
            <v>11877020</v>
          </cell>
          <cell r="J18">
            <v>12208889</v>
          </cell>
        </row>
        <row r="19">
          <cell r="C19">
            <v>1493</v>
          </cell>
          <cell r="D19">
            <v>1581</v>
          </cell>
          <cell r="E19">
            <v>1368</v>
          </cell>
          <cell r="I19">
            <v>16029370</v>
          </cell>
          <cell r="J19">
            <v>23588231</v>
          </cell>
        </row>
        <row r="20">
          <cell r="C20">
            <v>342</v>
          </cell>
          <cell r="D20">
            <v>369</v>
          </cell>
          <cell r="E20">
            <v>336.59999999999997</v>
          </cell>
          <cell r="I20">
            <v>7542156</v>
          </cell>
          <cell r="J20">
            <v>6819132</v>
          </cell>
        </row>
        <row r="21">
          <cell r="C21">
            <v>706</v>
          </cell>
          <cell r="D21">
            <v>776</v>
          </cell>
          <cell r="E21">
            <v>674</v>
          </cell>
          <cell r="I21">
            <v>14233860</v>
          </cell>
          <cell r="J21">
            <v>16329407</v>
          </cell>
        </row>
        <row r="22">
          <cell r="C22">
            <v>465</v>
          </cell>
          <cell r="D22">
            <v>508</v>
          </cell>
          <cell r="E22">
            <v>502.7</v>
          </cell>
          <cell r="I22">
            <v>6216517</v>
          </cell>
          <cell r="J22">
            <v>7433057</v>
          </cell>
        </row>
        <row r="23">
          <cell r="C23">
            <v>551</v>
          </cell>
          <cell r="D23">
            <v>645</v>
          </cell>
          <cell r="E23">
            <v>520.5</v>
          </cell>
          <cell r="I23">
            <v>10934529</v>
          </cell>
          <cell r="J23">
            <v>11589243</v>
          </cell>
        </row>
        <row r="24">
          <cell r="C24">
            <v>384</v>
          </cell>
          <cell r="D24">
            <v>462</v>
          </cell>
          <cell r="E24">
            <v>391</v>
          </cell>
          <cell r="I24">
            <v>9836603</v>
          </cell>
          <cell r="J24">
            <v>11398525</v>
          </cell>
        </row>
        <row r="25">
          <cell r="C25">
            <v>531</v>
          </cell>
          <cell r="D25">
            <v>740</v>
          </cell>
          <cell r="E25">
            <v>664.9</v>
          </cell>
          <cell r="I25">
            <v>8338776</v>
          </cell>
          <cell r="J25">
            <v>10763542</v>
          </cell>
        </row>
        <row r="26">
          <cell r="C26">
            <v>192</v>
          </cell>
          <cell r="D26">
            <v>215</v>
          </cell>
          <cell r="E26">
            <v>212.6</v>
          </cell>
          <cell r="I26">
            <v>3799797</v>
          </cell>
          <cell r="J26">
            <v>4332263</v>
          </cell>
        </row>
        <row r="27">
          <cell r="C27">
            <v>525</v>
          </cell>
          <cell r="D27">
            <v>552</v>
          </cell>
          <cell r="E27">
            <v>477</v>
          </cell>
          <cell r="I27">
            <v>7792411</v>
          </cell>
          <cell r="J27">
            <v>7813472</v>
          </cell>
        </row>
        <row r="28">
          <cell r="C28">
            <v>663</v>
          </cell>
          <cell r="D28">
            <v>452</v>
          </cell>
          <cell r="E28">
            <v>378</v>
          </cell>
          <cell r="I28">
            <v>10683441</v>
          </cell>
          <cell r="J28">
            <v>9791754</v>
          </cell>
        </row>
        <row r="29">
          <cell r="C29">
            <v>659</v>
          </cell>
          <cell r="D29">
            <v>677</v>
          </cell>
          <cell r="E29">
            <v>608.20000000000005</v>
          </cell>
          <cell r="I29">
            <v>11584918</v>
          </cell>
          <cell r="J29">
            <v>11850880</v>
          </cell>
        </row>
        <row r="30">
          <cell r="C30">
            <v>67</v>
          </cell>
          <cell r="D30">
            <v>70</v>
          </cell>
          <cell r="E30">
            <v>67.2</v>
          </cell>
          <cell r="I30">
            <v>1813852</v>
          </cell>
          <cell r="J30">
            <v>1906732</v>
          </cell>
        </row>
        <row r="31">
          <cell r="C31">
            <v>793</v>
          </cell>
          <cell r="D31">
            <v>799</v>
          </cell>
          <cell r="E31">
            <v>765.9</v>
          </cell>
          <cell r="I31">
            <v>12887117</v>
          </cell>
          <cell r="J31">
            <v>13268680</v>
          </cell>
        </row>
        <row r="32">
          <cell r="C32">
            <v>229</v>
          </cell>
          <cell r="D32">
            <v>228</v>
          </cell>
          <cell r="E32">
            <v>210</v>
          </cell>
          <cell r="I32">
            <v>5464295</v>
          </cell>
          <cell r="J32">
            <v>5529462</v>
          </cell>
        </row>
        <row r="34">
          <cell r="C34">
            <v>125</v>
          </cell>
          <cell r="D34">
            <v>124</v>
          </cell>
          <cell r="E34">
            <v>118</v>
          </cell>
          <cell r="I34">
            <v>3897274</v>
          </cell>
          <cell r="J34">
            <v>3871143</v>
          </cell>
        </row>
        <row r="35">
          <cell r="C35">
            <v>123</v>
          </cell>
          <cell r="D35">
            <v>123</v>
          </cell>
          <cell r="E35">
            <v>118.89999999999999</v>
          </cell>
          <cell r="I35">
            <v>2033761</v>
          </cell>
          <cell r="J35">
            <v>2073204</v>
          </cell>
        </row>
        <row r="36">
          <cell r="C36">
            <v>88</v>
          </cell>
          <cell r="D36">
            <v>95</v>
          </cell>
          <cell r="E36">
            <v>94.9</v>
          </cell>
          <cell r="I36">
            <v>2103039</v>
          </cell>
          <cell r="J36">
            <v>2133452</v>
          </cell>
        </row>
        <row r="37">
          <cell r="C37">
            <v>79</v>
          </cell>
          <cell r="D37">
            <v>79</v>
          </cell>
          <cell r="E37">
            <v>73.7</v>
          </cell>
          <cell r="I37">
            <v>1655947</v>
          </cell>
          <cell r="J37">
            <v>1678905</v>
          </cell>
        </row>
        <row r="38">
          <cell r="C38">
            <v>238</v>
          </cell>
          <cell r="D38">
            <v>245</v>
          </cell>
          <cell r="E38">
            <v>213.5</v>
          </cell>
          <cell r="I38">
            <v>6492661</v>
          </cell>
          <cell r="J38">
            <v>6562480</v>
          </cell>
        </row>
        <row r="39">
          <cell r="C39">
            <v>100</v>
          </cell>
          <cell r="D39">
            <v>100</v>
          </cell>
          <cell r="E39">
            <v>91.3</v>
          </cell>
          <cell r="I39">
            <v>1691954</v>
          </cell>
          <cell r="J39">
            <v>1851037</v>
          </cell>
        </row>
        <row r="46">
          <cell r="C46">
            <v>0</v>
          </cell>
          <cell r="D46">
            <v>40</v>
          </cell>
          <cell r="E46">
            <v>30.700000000000003</v>
          </cell>
          <cell r="I46">
            <v>0</v>
          </cell>
          <cell r="J46">
            <v>1286075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">
          <cell r="C8">
            <v>21</v>
          </cell>
          <cell r="E8">
            <v>15</v>
          </cell>
        </row>
        <row r="9">
          <cell r="C9">
            <v>174</v>
          </cell>
          <cell r="E9">
            <v>149.4</v>
          </cell>
        </row>
        <row r="10">
          <cell r="C10">
            <v>1</v>
          </cell>
          <cell r="E10">
            <v>0</v>
          </cell>
        </row>
        <row r="11">
          <cell r="C11">
            <v>177</v>
          </cell>
          <cell r="E11">
            <v>149</v>
          </cell>
        </row>
        <row r="12">
          <cell r="C12">
            <v>144</v>
          </cell>
          <cell r="E12">
            <v>143</v>
          </cell>
        </row>
        <row r="13">
          <cell r="C13">
            <v>84</v>
          </cell>
          <cell r="E13">
            <v>84</v>
          </cell>
        </row>
        <row r="14">
          <cell r="C14">
            <v>308</v>
          </cell>
          <cell r="E14">
            <v>211.39999999999998</v>
          </cell>
        </row>
        <row r="15">
          <cell r="C15">
            <v>50</v>
          </cell>
          <cell r="E15">
            <v>42.5</v>
          </cell>
        </row>
        <row r="16">
          <cell r="C16">
            <v>257</v>
          </cell>
          <cell r="E16">
            <v>238.8</v>
          </cell>
        </row>
        <row r="17">
          <cell r="C17">
            <v>32</v>
          </cell>
          <cell r="E17">
            <v>32</v>
          </cell>
        </row>
        <row r="18">
          <cell r="C18">
            <v>176</v>
          </cell>
          <cell r="E18">
            <v>122</v>
          </cell>
        </row>
        <row r="19">
          <cell r="C19">
            <v>96</v>
          </cell>
          <cell r="E19">
            <v>92</v>
          </cell>
        </row>
        <row r="20">
          <cell r="C20">
            <v>83</v>
          </cell>
          <cell r="E20">
            <v>78.300000000000011</v>
          </cell>
        </row>
        <row r="21">
          <cell r="C21">
            <v>10</v>
          </cell>
          <cell r="E21">
            <v>10</v>
          </cell>
        </row>
        <row r="22">
          <cell r="C22">
            <v>9</v>
          </cell>
          <cell r="E22">
            <v>8</v>
          </cell>
        </row>
        <row r="29">
          <cell r="C29">
            <v>21</v>
          </cell>
          <cell r="E29">
            <v>15</v>
          </cell>
        </row>
        <row r="30">
          <cell r="C30">
            <v>174</v>
          </cell>
          <cell r="E30">
            <v>149.4</v>
          </cell>
        </row>
        <row r="31">
          <cell r="C31">
            <v>1</v>
          </cell>
          <cell r="E31">
            <v>0</v>
          </cell>
        </row>
        <row r="32">
          <cell r="C32">
            <v>177</v>
          </cell>
          <cell r="E32">
            <v>149</v>
          </cell>
        </row>
        <row r="33">
          <cell r="C33">
            <v>58</v>
          </cell>
          <cell r="E33">
            <v>58</v>
          </cell>
        </row>
        <row r="34">
          <cell r="C34">
            <v>84</v>
          </cell>
          <cell r="E34">
            <v>84</v>
          </cell>
        </row>
        <row r="35">
          <cell r="C35">
            <v>123</v>
          </cell>
          <cell r="E35">
            <v>108.8</v>
          </cell>
        </row>
        <row r="36">
          <cell r="C36">
            <v>50</v>
          </cell>
          <cell r="E36">
            <v>42.5</v>
          </cell>
        </row>
        <row r="37">
          <cell r="C37">
            <v>212</v>
          </cell>
          <cell r="E37">
            <v>177</v>
          </cell>
        </row>
        <row r="38">
          <cell r="C38">
            <v>32</v>
          </cell>
          <cell r="E38">
            <v>32</v>
          </cell>
        </row>
        <row r="39">
          <cell r="C39">
            <v>176</v>
          </cell>
          <cell r="E39">
            <v>122</v>
          </cell>
        </row>
        <row r="40">
          <cell r="C40">
            <v>34</v>
          </cell>
          <cell r="E40">
            <v>30</v>
          </cell>
        </row>
        <row r="41">
          <cell r="C41">
            <v>83</v>
          </cell>
          <cell r="E41">
            <v>78.300000000000011</v>
          </cell>
        </row>
        <row r="42">
          <cell r="C42">
            <v>10</v>
          </cell>
          <cell r="E42">
            <v>10</v>
          </cell>
        </row>
        <row r="43">
          <cell r="C43">
            <v>9</v>
          </cell>
          <cell r="E43">
            <v>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15">
          <cell r="D15">
            <v>14091.7</v>
          </cell>
        </row>
        <row r="30">
          <cell r="D30">
            <v>347778342</v>
          </cell>
        </row>
      </sheetData>
      <sheetData sheetId="31" refreshError="1">
        <row r="14">
          <cell r="D14">
            <v>20488.099999999999</v>
          </cell>
        </row>
        <row r="18">
          <cell r="D18">
            <v>4330.8</v>
          </cell>
        </row>
        <row r="29">
          <cell r="D29">
            <v>509885339</v>
          </cell>
        </row>
        <row r="33">
          <cell r="D33">
            <v>96610217</v>
          </cell>
        </row>
      </sheetData>
      <sheetData sheetId="32" refreshError="1">
        <row r="14">
          <cell r="D14">
            <v>4798.2</v>
          </cell>
        </row>
        <row r="29">
          <cell r="D29">
            <v>111484464</v>
          </cell>
        </row>
      </sheetData>
      <sheetData sheetId="33" refreshError="1">
        <row r="16">
          <cell r="D16">
            <v>2811</v>
          </cell>
        </row>
        <row r="17">
          <cell r="D17">
            <v>5187</v>
          </cell>
        </row>
        <row r="31">
          <cell r="D31">
            <v>67704957</v>
          </cell>
        </row>
        <row r="32">
          <cell r="D32">
            <v>109082164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14">
          <cell r="D14">
            <v>192.3</v>
          </cell>
        </row>
        <row r="29">
          <cell r="D29">
            <v>5808987</v>
          </cell>
        </row>
      </sheetData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mity_2020_vrátane_AK"/>
    </sheetNames>
    <sheetDataSet>
      <sheetData sheetId="0">
        <row r="9">
          <cell r="C9">
            <v>520</v>
          </cell>
          <cell r="F9">
            <v>520</v>
          </cell>
        </row>
        <row r="10">
          <cell r="C10">
            <v>91</v>
          </cell>
          <cell r="F10">
            <v>91</v>
          </cell>
        </row>
        <row r="11">
          <cell r="C11">
            <v>544</v>
          </cell>
          <cell r="D11">
            <v>44</v>
          </cell>
          <cell r="F11">
            <v>544</v>
          </cell>
          <cell r="G11">
            <v>44</v>
          </cell>
        </row>
        <row r="12">
          <cell r="C12">
            <v>429</v>
          </cell>
          <cell r="D12">
            <v>129</v>
          </cell>
          <cell r="F12">
            <v>429</v>
          </cell>
          <cell r="G12">
            <v>129</v>
          </cell>
        </row>
        <row r="13">
          <cell r="C13">
            <v>116</v>
          </cell>
          <cell r="F13">
            <v>116</v>
          </cell>
        </row>
        <row r="14">
          <cell r="C14">
            <v>275</v>
          </cell>
          <cell r="F14">
            <v>275</v>
          </cell>
        </row>
        <row r="15">
          <cell r="C15">
            <v>1975</v>
          </cell>
          <cell r="F15">
            <v>309</v>
          </cell>
        </row>
        <row r="16">
          <cell r="C16">
            <v>288</v>
          </cell>
          <cell r="F16">
            <v>288</v>
          </cell>
        </row>
        <row r="17">
          <cell r="C17">
            <v>1188</v>
          </cell>
          <cell r="D17">
            <v>1</v>
          </cell>
          <cell r="F17">
            <v>1156</v>
          </cell>
          <cell r="G17">
            <v>1</v>
          </cell>
        </row>
        <row r="18">
          <cell r="C18">
            <v>20443</v>
          </cell>
          <cell r="F18">
            <v>587</v>
          </cell>
        </row>
        <row r="19">
          <cell r="C19">
            <v>50378</v>
          </cell>
          <cell r="D19">
            <v>179</v>
          </cell>
          <cell r="F19">
            <v>1314</v>
          </cell>
          <cell r="G19">
            <v>179</v>
          </cell>
        </row>
        <row r="20">
          <cell r="C20">
            <v>11879</v>
          </cell>
          <cell r="F20">
            <v>342</v>
          </cell>
        </row>
        <row r="21">
          <cell r="C21">
            <v>10376</v>
          </cell>
          <cell r="D21">
            <v>144</v>
          </cell>
          <cell r="F21">
            <v>640</v>
          </cell>
          <cell r="G21">
            <v>66</v>
          </cell>
        </row>
        <row r="22">
          <cell r="C22">
            <v>625</v>
          </cell>
          <cell r="D22">
            <v>84</v>
          </cell>
          <cell r="F22">
            <v>381</v>
          </cell>
          <cell r="G22">
            <v>84</v>
          </cell>
        </row>
        <row r="23">
          <cell r="C23">
            <v>1267</v>
          </cell>
          <cell r="D23">
            <v>308</v>
          </cell>
          <cell r="F23">
            <v>453</v>
          </cell>
          <cell r="G23">
            <v>98</v>
          </cell>
        </row>
        <row r="24">
          <cell r="C24">
            <v>2620</v>
          </cell>
          <cell r="D24">
            <v>50</v>
          </cell>
          <cell r="F24">
            <v>334</v>
          </cell>
          <cell r="G24">
            <v>50</v>
          </cell>
        </row>
        <row r="25">
          <cell r="C25">
            <v>12285</v>
          </cell>
          <cell r="D25">
            <v>249</v>
          </cell>
          <cell r="F25">
            <v>368</v>
          </cell>
          <cell r="G25">
            <v>163</v>
          </cell>
        </row>
        <row r="26">
          <cell r="C26">
            <v>1111</v>
          </cell>
          <cell r="D26">
            <v>30</v>
          </cell>
          <cell r="F26">
            <v>162</v>
          </cell>
          <cell r="G26">
            <v>30</v>
          </cell>
        </row>
        <row r="27">
          <cell r="C27">
            <v>711</v>
          </cell>
          <cell r="D27">
            <v>174</v>
          </cell>
          <cell r="F27">
            <v>351</v>
          </cell>
          <cell r="G27">
            <v>174</v>
          </cell>
        </row>
        <row r="28">
          <cell r="C28">
            <v>2608</v>
          </cell>
          <cell r="D28">
            <v>96</v>
          </cell>
          <cell r="F28">
            <v>629</v>
          </cell>
          <cell r="G28">
            <v>34</v>
          </cell>
        </row>
        <row r="29">
          <cell r="C29">
            <v>1275</v>
          </cell>
          <cell r="D29">
            <v>83</v>
          </cell>
          <cell r="F29">
            <v>576</v>
          </cell>
          <cell r="G29">
            <v>83</v>
          </cell>
        </row>
        <row r="30">
          <cell r="C30">
            <v>231</v>
          </cell>
          <cell r="F30">
            <v>67</v>
          </cell>
        </row>
        <row r="31">
          <cell r="C31">
            <v>793</v>
          </cell>
          <cell r="F31">
            <v>793</v>
          </cell>
        </row>
        <row r="32">
          <cell r="C32">
            <v>219</v>
          </cell>
          <cell r="D32">
            <v>10</v>
          </cell>
          <cell r="F32">
            <v>219</v>
          </cell>
          <cell r="G32">
            <v>10</v>
          </cell>
        </row>
        <row r="33">
          <cell r="C33">
            <v>112</v>
          </cell>
        </row>
        <row r="34">
          <cell r="C34">
            <v>125</v>
          </cell>
          <cell r="F34">
            <v>125</v>
          </cell>
        </row>
        <row r="35">
          <cell r="C35">
            <v>123</v>
          </cell>
          <cell r="F35">
            <v>123</v>
          </cell>
        </row>
        <row r="36">
          <cell r="C36">
            <v>108</v>
          </cell>
          <cell r="F36">
            <v>88</v>
          </cell>
        </row>
        <row r="37">
          <cell r="C37">
            <v>70</v>
          </cell>
          <cell r="D37">
            <v>9</v>
          </cell>
          <cell r="F37">
            <v>70</v>
          </cell>
          <cell r="G37">
            <v>9</v>
          </cell>
        </row>
        <row r="38">
          <cell r="C38">
            <v>238</v>
          </cell>
          <cell r="F38">
            <v>238</v>
          </cell>
        </row>
        <row r="39">
          <cell r="C39">
            <v>100</v>
          </cell>
          <cell r="F39">
            <v>100</v>
          </cell>
        </row>
        <row r="41">
          <cell r="C41">
            <v>52</v>
          </cell>
        </row>
        <row r="42">
          <cell r="C42">
            <v>32</v>
          </cell>
        </row>
        <row r="43">
          <cell r="C43">
            <v>46</v>
          </cell>
        </row>
        <row r="44">
          <cell r="C44">
            <v>847</v>
          </cell>
        </row>
        <row r="45">
          <cell r="C45">
            <v>26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zdy_kapitola_RO"/>
      <sheetName val="mzdy_aparát_ÚO"/>
      <sheetName val="odmeny_13_14_plat_RO"/>
      <sheetName val="odmeny_13_14_plat_ap_ÚO"/>
      <sheetName val="systemizácia"/>
      <sheetName val="Analytické_jednotky"/>
      <sheetName val="POO_kód_zdroja_111_IJ"/>
      <sheetName val="POO_kód_zdroja_111_komponent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M 2021 APARAT"/>
      <sheetName val="ZAM 2021 PRO"/>
      <sheetName val="ZAM 2021 PRO RŠ"/>
      <sheetName val="ZAM 2021 RO (suma) bez RŠ"/>
      <sheetName val="ZAM 2021 RO (suma) s RŠ"/>
      <sheetName val="ZAM 2021 PO"/>
      <sheetName val="ZAM 2021 PO RŠ"/>
      <sheetName val="ZAM 2021 PO (suma) s RŠ"/>
      <sheetName val="ZAM 2021 VVŠ"/>
      <sheetName val="ZAM 2021 RŠ"/>
      <sheetName val="ZAM 2021 RŠ obec"/>
      <sheetName val="ZAM 2021 RŠ VÚC"/>
      <sheetName val="ZAM 2021 RŠ cirkev"/>
      <sheetName val="ZAM 2021 RŠ súkr"/>
      <sheetName val="ZAM 2021 OBCE KAP"/>
      <sheetName val="ZAM 2021 OBCE VPS"/>
      <sheetName val="ZAM 2021 PO + OSTAT"/>
      <sheetName val="ZAM 2021 SUMA + DUCH"/>
      <sheetName val="ZAM 2021 VVI"/>
      <sheetName val="ZAM 2022 APARAT"/>
      <sheetName val="ZAM 2022 PRO"/>
      <sheetName val="ZAM 2022 PRO RŠ"/>
      <sheetName val="ZAM 2022 RO (suma) bez RŠ"/>
      <sheetName val="ZAM 2022 RO (suma) s RŠ"/>
      <sheetName val="ZAM 2022 PO"/>
      <sheetName val="ZAM 2022 PO RŠ"/>
      <sheetName val="ZAM 2022 PO (suma) s RŠ"/>
      <sheetName val="ZAM 2022 VVŠ"/>
      <sheetName val="ZAM 2022 RŠ"/>
      <sheetName val="ZAM 2022 RŠ obec"/>
      <sheetName val="ZAM 2022 RŠ VÚC"/>
      <sheetName val="ZAM 2022 RŠ cirkev"/>
      <sheetName val="ZAM 2022 RŠ súkr"/>
      <sheetName val="ZAM 2022 OBCE KAP"/>
      <sheetName val="ZAM 2022 OBCE VPS"/>
      <sheetName val="ZAM 2022 PO + OSTAT"/>
      <sheetName val="ZAM 2022 SUMA + DUCH"/>
      <sheetName val="ZAM 2022 VVI"/>
      <sheetName val="ZAM 2023 APARAT"/>
      <sheetName val="ZAM 2023 PRO"/>
      <sheetName val="ZAM 2023 PRO RŠ"/>
      <sheetName val="ZAM 2023 RO (suma) bez RŠ"/>
      <sheetName val="ZAM 2023 RO (suma) s RŠ"/>
      <sheetName val="ZAM 2023 PO"/>
      <sheetName val="ZAM 2023 PO RŠ"/>
      <sheetName val="ZAM 2023 PO (suma) s RŠ"/>
      <sheetName val="ZAM 2023 VVŠ"/>
      <sheetName val="ZAM 2023 RŠ"/>
      <sheetName val="ZAM 2023 RŠ obec"/>
      <sheetName val="ZAM 2023 RŠ VÚC"/>
      <sheetName val="ZAM 2023 RŠ cirkev"/>
      <sheetName val="ZAM 2023 RŠ súkr"/>
      <sheetName val="ZAM 2023 OBCE KAP"/>
      <sheetName val="ZAM 2023 OBCE VPS"/>
      <sheetName val="ZAM 2023 PO + OSTAT"/>
      <sheetName val="ZAM 2023 SUMA + DUCH"/>
      <sheetName val="ZAM 2023 VVI"/>
      <sheetName val="MZDA 2021 APARAT"/>
      <sheetName val="MZDA 2021 PRO"/>
      <sheetName val="MZDA 2021 PRO RŠ"/>
      <sheetName val="MZDA 2021 RO (suma) bez RŠ"/>
      <sheetName val="MZDA 2021 RO (suma) s RŠ"/>
      <sheetName val="MZDA 2021 PO"/>
      <sheetName val="MZDA 2021 PO RŠ"/>
      <sheetName val="MZDA 2021 PO (suma) s RŠ"/>
      <sheetName val="MZDA 2021 VVŠ"/>
      <sheetName val="MZDA 2021 RŠ"/>
      <sheetName val="MZDA 2021 RŠ obec"/>
      <sheetName val="MZDA 2021 RŠ VÚC"/>
      <sheetName val="MZDA 2021 RŠ cirkev"/>
      <sheetName val="MZDA 2021 RŠ súkr"/>
      <sheetName val="MZDA 2021 OBCE KAP"/>
      <sheetName val="MZDA 2021 OBCE VPS"/>
      <sheetName val="MZDA 2021 PO + OSTAT"/>
      <sheetName val="MZDA 2021 SUMA + DUCH"/>
      <sheetName val="MZDA 2021 VVI"/>
      <sheetName val="MZDA 2022 APARAT"/>
      <sheetName val="MZDA 2022 PRO"/>
      <sheetName val="MZDA 2022 PRO RŠ"/>
      <sheetName val="MZDA 2022 RO (suma) bez RŠ"/>
      <sheetName val="MZDA 2022 RO (suma) s RŠ"/>
      <sheetName val="MZDA 2022 PO"/>
      <sheetName val="MZDA 2022 PO RŠ"/>
      <sheetName val="MZDA 2022 PO (suma) s RŠ"/>
      <sheetName val="MZDA 2022 VVŠ"/>
      <sheetName val="MZDA 2022 RŠ"/>
      <sheetName val="MZDA 2022 RŠ obec"/>
      <sheetName val="MZDA 2022 RŠ VÚC"/>
      <sheetName val="MZDA 2022 RŠ cirkev"/>
      <sheetName val="MZDA 2022 RŠ súkr"/>
      <sheetName val="MZDA 2022 OBCE KAP"/>
      <sheetName val="MZDA 2022 OBCE VPS"/>
      <sheetName val="MZDA 2022 PO + OSTAT"/>
      <sheetName val="MZDA 2022 SUMA + DUCH"/>
      <sheetName val="MZDA 2022 VVI"/>
      <sheetName val="MZDA 2023 APARAT"/>
      <sheetName val="MZDA 2023 PRO"/>
      <sheetName val="MZDA 2023 PRO RŠ"/>
      <sheetName val="MZDA 2023 RO (suma) bez RŠ"/>
      <sheetName val="MZDA 2023 RO (suma) s RŠ"/>
      <sheetName val="MZDA 2023 PO"/>
      <sheetName val="MZDA 2023 PO RŠ"/>
      <sheetName val="MZDA 2023 PO (suma) s RŠ"/>
      <sheetName val="MZDA 2023 VVŠ"/>
      <sheetName val="MZDA 2023 RŠ"/>
      <sheetName val="MZDA 2023 RŠ obec"/>
      <sheetName val="MZDA 2023 RŠ VÚC"/>
      <sheetName val="MZDA 2023 RŠ cirkev"/>
      <sheetName val="MZDA 2023 RŠ súkr"/>
      <sheetName val="MZDA 2023 OBCE KAP"/>
      <sheetName val="MZDA 2023 OBCE VPS"/>
      <sheetName val="MZDA 2023 PO + OSTAT"/>
      <sheetName val="MZDA 2023 SUMA + DUCH"/>
      <sheetName val="MZDA 2023 VVI"/>
      <sheetName val="POISTNE 2021 APARAT"/>
      <sheetName val="POISTNE 2021 PRO"/>
      <sheetName val="POISTNE 2021 PRO RŠ"/>
      <sheetName val="POISTNE 2021 RO (suma) bez RŠ"/>
      <sheetName val="POISTNE 2021 RO (suma) s RŠ"/>
      <sheetName val="POISTNE 2021 PO"/>
      <sheetName val="POISTNE 2021 PO RŠ"/>
      <sheetName val="POISTNE 2021 PO (suma) s RŠ"/>
      <sheetName val="POISTNE 2021 VVŠ"/>
      <sheetName val="POISTNE 2021 RŠ"/>
      <sheetName val="POISTNE 2021 RŠ obec"/>
      <sheetName val="POISTNE 2021 RŠ VÚC"/>
      <sheetName val="POISTNE 2021 RŠ cirkev"/>
      <sheetName val="POISTNE 2021 RŠ súkr"/>
      <sheetName val="POISTNE 2021 OBCE KAP"/>
      <sheetName val="POISTNE 2021 OBCE VPS"/>
      <sheetName val="POISTNE 2021 PO + OSTAT"/>
      <sheetName val="POISTNE 2021 SUMA + DUCH"/>
      <sheetName val="POISTNE 2021 VVI"/>
      <sheetName val="POISTNE 2022 APARAT"/>
      <sheetName val="POISTNE 2022 PRO"/>
      <sheetName val="POISTNE 2022 PRO RŠ"/>
      <sheetName val="POISTNE 2022 RO (suma) bez RŠ"/>
      <sheetName val="POISTNE 2022 RO (suma) s RŠ"/>
      <sheetName val="POISTNE 2022 PO"/>
      <sheetName val="POISTNE 2022 PO RŠ"/>
      <sheetName val="POISTNE 2022 PO (suma) s RŠ"/>
      <sheetName val="POISTNE 2022 VVŠ"/>
      <sheetName val="POISTNE 2022 RŠ"/>
      <sheetName val="POISTNE 2022 RŠ obec"/>
      <sheetName val="POISTNE 2022 RŠ VÚC"/>
      <sheetName val="POISTNE 2022 RŠ cirkev"/>
      <sheetName val="POISTNE 2022 RŠ súkr"/>
      <sheetName val="POISTNE 2022 OBCE KAP"/>
      <sheetName val="POISTNE 2022 OBCE VPS"/>
      <sheetName val="POISTNE 2022 PO + OSTAT"/>
      <sheetName val="POISTNE 2022 SUMA + DUCH"/>
      <sheetName val="POISTNE 2022 VVI"/>
      <sheetName val="POISTNE 2023 APARAT"/>
      <sheetName val="POISTNE 2023 PRO"/>
      <sheetName val="POISTNE 2023 PRO RŠ"/>
      <sheetName val="POISTNE 2023 RO (suma) bez RŠ"/>
      <sheetName val="POISTNE 2023 RO (suma) s RŠ"/>
      <sheetName val="POISTNE 2023 PO"/>
      <sheetName val="POISTNE 2023 PO RŠ"/>
      <sheetName val="POISTNE 2023 PO (suma) s RŠ"/>
      <sheetName val="POISTNE 2023 VVŠ"/>
      <sheetName val="POISTNE 2023 RŠ"/>
      <sheetName val="POISTNE 2023 RŠ obec"/>
      <sheetName val="POISTNE 2023 RŠ VÚC"/>
      <sheetName val="POISTNE 2023 RŠ cirkev"/>
      <sheetName val="POISTNE 2023 RŠ súkr"/>
      <sheetName val="POISTNE 2023 OBCE KAP"/>
      <sheetName val="POISTNE 2023 OBCE VPS"/>
      <sheetName val="POISTNE 2023 PO + OSTAT"/>
      <sheetName val="POISTNE 2023 SUMA + DUCH"/>
      <sheetName val="POISTNE 2023 VVI"/>
      <sheetName val="PMV 2021 APARAT"/>
      <sheetName val="PMV 2021 PRO"/>
      <sheetName val="PMV 2021 PRO RŠ"/>
      <sheetName val="PMV 2021 RO (suma) bez RŠ"/>
      <sheetName val="PMV 2021 RO (suma) s RŠ"/>
      <sheetName val="PMV 2021 PO"/>
      <sheetName val="PMV 2021 PO RŠ"/>
      <sheetName val="PMV 2021 PO (suma) s RŠ"/>
      <sheetName val="PMV 2021 VVŠ"/>
      <sheetName val="PMV 2021 RŠ"/>
      <sheetName val="PMV 2021 RŠ obec"/>
      <sheetName val="PMV 2021 RŠ VÚC"/>
      <sheetName val="PMV 2021 RŠ cirkev"/>
      <sheetName val="PMV 2021 RŠ súkr"/>
      <sheetName val="PMV 2021 OBCE KAP"/>
      <sheetName val="PMV 2021 OBCE VPS"/>
      <sheetName val="PMV 2021 PO + OSTAT"/>
      <sheetName val="PMV 2021 SUMA + DUCH"/>
      <sheetName val="PMV 2021 VVI"/>
      <sheetName val="PMV 2022 APARAT"/>
      <sheetName val="PMV 2022 PRO"/>
      <sheetName val="PMV 2022 PRO RŠ"/>
      <sheetName val="PMV 2022 RO (suma) bez RŠ"/>
      <sheetName val="PMV 2022 RO (suma) s RŠ"/>
      <sheetName val="PMV 2022 PO"/>
      <sheetName val="PMV 2022 PO RŠ"/>
      <sheetName val="PMV 2022 PO (suma) s RŠ"/>
      <sheetName val="PMV 2022 VVŠ"/>
      <sheetName val="PMV 2022 RŠ"/>
      <sheetName val="PMV 2022 RŠ obec"/>
      <sheetName val="PMV 2022 RŠ VÚC"/>
      <sheetName val="PMV 2022 RŠ cirkev"/>
      <sheetName val="PMV 2022 RŠ súkr"/>
      <sheetName val="PMV 2022 OBCE KAP"/>
      <sheetName val="PMV 2022 OBCE VPS"/>
      <sheetName val="PMV 2022 PO + OSTAT"/>
      <sheetName val="PMV 2022 SUMA + DUCH"/>
      <sheetName val="PMV 2022 VVI"/>
      <sheetName val="PMV 2023 APARAT"/>
      <sheetName val="PMV 2023 PRO"/>
      <sheetName val="PMV 2023 PRO RŠ"/>
      <sheetName val="PMV 2023 RO (suma) bez RŠ"/>
      <sheetName val="PMV 2023 RO (suma) s RŠ"/>
      <sheetName val="PMV 2023 PO"/>
      <sheetName val="PMV 2023 PO RŠ"/>
      <sheetName val="PMV 2023 PO (suma) s RŠ"/>
      <sheetName val="PMV 2023 VVŠ"/>
      <sheetName val="PMV 2023 RŠ"/>
      <sheetName val="PMV 2023 RŠ obec"/>
      <sheetName val="PMV 2023 RŠ VÚC"/>
      <sheetName val="PMV 2023 RŠ cirkev"/>
      <sheetName val="PMV 2023 RŠ súkr"/>
      <sheetName val="PMV 2023 OBCE KAP"/>
      <sheetName val="PMV 2023 OBCE VPS"/>
      <sheetName val="PMV 2023 PO + OSTAT"/>
      <sheetName val="PMV 2023 SUMA + DUCH"/>
      <sheetName val="PMV 2023 VVI"/>
      <sheetName val="OV 2021 APARAT"/>
      <sheetName val="OV 2021 PRO"/>
      <sheetName val="OV 2021 PRO RŠ"/>
      <sheetName val="OV 2021 RO (suma) bez RŠ"/>
      <sheetName val="OV 2021 RO (suma) s RŠ"/>
      <sheetName val="OV 2021 PO"/>
      <sheetName val="OV 2021 PO RŠ"/>
      <sheetName val="OV 2021 PO (suma) s RŠ"/>
      <sheetName val="OV 2021 VVŠ"/>
      <sheetName val="OV 2021 RŠ"/>
      <sheetName val="OV 2021 RŠ obec"/>
      <sheetName val="OV 2021 RŠ VÚC"/>
      <sheetName val="OV 2021 RŠ cirkev"/>
      <sheetName val="OV 2021 RŠ súkr"/>
      <sheetName val="OV 2021 OBCE KAP"/>
      <sheetName val="OV 2021 OBCE VPS"/>
      <sheetName val="OV 2021 PO + OSTAT"/>
      <sheetName val="OV 2021 SUMA + DUCH"/>
      <sheetName val="OV 2021 VVI"/>
      <sheetName val="OV 2022 APARAT"/>
      <sheetName val="OV 2022 PRO"/>
      <sheetName val="OV 2022 PRO RŠ"/>
      <sheetName val="OV 2022 RO (suma) bez RŠ"/>
      <sheetName val="OV 2022 RO (suma) s RŠ"/>
      <sheetName val="OV 2022 PO"/>
      <sheetName val="OV 2022 PO RŠ"/>
      <sheetName val="OV 2022 PO (suma) s RŠ"/>
      <sheetName val="OV 2022 VVŠ"/>
      <sheetName val="OV 2022 RŠ"/>
      <sheetName val="OV 2022 RŠ obec"/>
      <sheetName val="OV 2022 RŠ VÚC"/>
      <sheetName val="OV 2022 RŠ cirkev"/>
      <sheetName val="OV 2022 RŠ súkr"/>
      <sheetName val="OV 2022 OBCE KAP"/>
      <sheetName val="OV 2022 OBCE VPS"/>
      <sheetName val="OV 2022 PO + OSTAT"/>
      <sheetName val="OV 2022 SUMA + DUCH"/>
      <sheetName val="OV 2022 VVI"/>
      <sheetName val="OV 2023 APARAT"/>
      <sheetName val="OV 2023 PRO"/>
      <sheetName val="OV 2023 PRO RŠ"/>
      <sheetName val="OV 2023 RO (suma) bez RŠ"/>
      <sheetName val="OV 2023 RO (suma) s RŠ"/>
      <sheetName val="OV 2023 PO"/>
      <sheetName val="OV 2023 PO RŠ"/>
      <sheetName val="OV 2023 PO (suma) s RŠ"/>
      <sheetName val="OV 2023 VVŠ"/>
      <sheetName val="OV 2023 RŠ"/>
      <sheetName val="OV 2023 RŠ obec"/>
      <sheetName val="OV 2023 RŠ VÚC"/>
      <sheetName val="OV 2023 RŠ cirkev"/>
      <sheetName val="OV 2023 RŠ súkr"/>
      <sheetName val="OV 2023 OBCE KAP"/>
      <sheetName val="OV 2023 OBCE VPS"/>
      <sheetName val="OV 2023 PO + OSTAT"/>
      <sheetName val="OV 2023 SUMA + DUCH"/>
      <sheetName val="OV 2023 VVI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R25">
            <v>14100</v>
          </cell>
        </row>
        <row r="26">
          <cell r="N26">
            <v>4609</v>
          </cell>
          <cell r="Q26">
            <v>23200</v>
          </cell>
        </row>
        <row r="29">
          <cell r="Q29">
            <v>5146</v>
          </cell>
        </row>
        <row r="30">
          <cell r="O30">
            <v>3161</v>
          </cell>
          <cell r="P30">
            <v>5425</v>
          </cell>
        </row>
        <row r="49">
          <cell r="Q49">
            <v>216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25">
          <cell r="V25">
            <v>347211994</v>
          </cell>
        </row>
        <row r="26">
          <cell r="P26">
            <v>92758076</v>
          </cell>
          <cell r="S26">
            <v>522561963</v>
          </cell>
        </row>
        <row r="29">
          <cell r="S29">
            <v>110205003</v>
          </cell>
        </row>
        <row r="30">
          <cell r="Q30">
            <v>69820376</v>
          </cell>
          <cell r="R30">
            <v>111692035</v>
          </cell>
        </row>
        <row r="49">
          <cell r="S49">
            <v>5905472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5"/>
  <sheetViews>
    <sheetView tabSelected="1" workbookViewId="0"/>
  </sheetViews>
  <sheetFormatPr defaultRowHeight="14.4" x14ac:dyDescent="0.3"/>
  <cols>
    <col min="2" max="2" width="14.44140625" customWidth="1"/>
    <col min="3" max="3" width="123.88671875" customWidth="1"/>
  </cols>
  <sheetData>
    <row r="2" spans="2:3" ht="15.6" customHeight="1" x14ac:dyDescent="0.3">
      <c r="B2" s="1104" t="s">
        <v>106</v>
      </c>
      <c r="C2" s="1104"/>
    </row>
    <row r="3" spans="2:3" ht="15.6" customHeight="1" x14ac:dyDescent="0.3">
      <c r="B3" s="46"/>
      <c r="C3" s="46"/>
    </row>
    <row r="4" spans="2:3" x14ac:dyDescent="0.3">
      <c r="B4" s="45" t="s">
        <v>73</v>
      </c>
      <c r="C4" s="48" t="s">
        <v>107</v>
      </c>
    </row>
    <row r="5" spans="2:3" x14ac:dyDescent="0.3">
      <c r="B5" s="45" t="s">
        <v>74</v>
      </c>
      <c r="C5" s="48" t="s">
        <v>108</v>
      </c>
    </row>
    <row r="6" spans="2:3" x14ac:dyDescent="0.3">
      <c r="B6" s="45" t="s">
        <v>75</v>
      </c>
      <c r="C6" s="48" t="s">
        <v>109</v>
      </c>
    </row>
    <row r="7" spans="2:3" x14ac:dyDescent="0.3">
      <c r="B7" s="45" t="s">
        <v>76</v>
      </c>
      <c r="C7" s="48" t="s">
        <v>77</v>
      </c>
    </row>
    <row r="8" spans="2:3" x14ac:dyDescent="0.3">
      <c r="B8" s="45" t="s">
        <v>78</v>
      </c>
      <c r="C8" s="48" t="s">
        <v>110</v>
      </c>
    </row>
    <row r="9" spans="2:3" x14ac:dyDescent="0.3">
      <c r="B9" s="45" t="s">
        <v>79</v>
      </c>
      <c r="C9" s="48" t="s">
        <v>111</v>
      </c>
    </row>
    <row r="10" spans="2:3" x14ac:dyDescent="0.3">
      <c r="B10" s="45" t="s">
        <v>80</v>
      </c>
      <c r="C10" s="48" t="s">
        <v>112</v>
      </c>
    </row>
    <row r="11" spans="2:3" x14ac:dyDescent="0.3">
      <c r="B11" s="45" t="s">
        <v>101</v>
      </c>
      <c r="C11" s="48" t="s">
        <v>113</v>
      </c>
    </row>
    <row r="12" spans="2:3" x14ac:dyDescent="0.3">
      <c r="B12" s="45" t="s">
        <v>102</v>
      </c>
      <c r="C12" s="48" t="s">
        <v>114</v>
      </c>
    </row>
    <row r="13" spans="2:3" x14ac:dyDescent="0.3">
      <c r="B13" s="45" t="s">
        <v>103</v>
      </c>
      <c r="C13" s="48" t="s">
        <v>115</v>
      </c>
    </row>
    <row r="14" spans="2:3" x14ac:dyDescent="0.3">
      <c r="B14" s="45" t="s">
        <v>104</v>
      </c>
      <c r="C14" s="48" t="s">
        <v>116</v>
      </c>
    </row>
    <row r="15" spans="2:3" x14ac:dyDescent="0.3">
      <c r="B15" s="45" t="s">
        <v>81</v>
      </c>
      <c r="C15" s="48" t="s">
        <v>117</v>
      </c>
    </row>
    <row r="16" spans="2:3" x14ac:dyDescent="0.3">
      <c r="B16" s="45" t="s">
        <v>105</v>
      </c>
      <c r="C16" s="48" t="s">
        <v>118</v>
      </c>
    </row>
    <row r="17" spans="2:3" x14ac:dyDescent="0.3">
      <c r="B17" s="45" t="s">
        <v>82</v>
      </c>
      <c r="C17" s="48" t="s">
        <v>119</v>
      </c>
    </row>
    <row r="18" spans="2:3" x14ac:dyDescent="0.3">
      <c r="B18" s="45" t="s">
        <v>83</v>
      </c>
      <c r="C18" s="48" t="s">
        <v>120</v>
      </c>
    </row>
    <row r="19" spans="2:3" x14ac:dyDescent="0.3">
      <c r="B19" s="45" t="s">
        <v>84</v>
      </c>
      <c r="C19" s="48" t="s">
        <v>121</v>
      </c>
    </row>
    <row r="20" spans="2:3" x14ac:dyDescent="0.3">
      <c r="B20" s="45" t="s">
        <v>85</v>
      </c>
      <c r="C20" s="48" t="s">
        <v>122</v>
      </c>
    </row>
    <row r="21" spans="2:3" x14ac:dyDescent="0.3">
      <c r="B21" s="45" t="s">
        <v>87</v>
      </c>
      <c r="C21" s="48" t="s">
        <v>86</v>
      </c>
    </row>
    <row r="22" spans="2:3" x14ac:dyDescent="0.3">
      <c r="B22" s="45" t="s">
        <v>88</v>
      </c>
      <c r="C22" s="48" t="s">
        <v>123</v>
      </c>
    </row>
    <row r="23" spans="2:3" x14ac:dyDescent="0.3">
      <c r="B23" s="45" t="s">
        <v>99</v>
      </c>
      <c r="C23" s="48" t="s">
        <v>124</v>
      </c>
    </row>
    <row r="24" spans="2:3" x14ac:dyDescent="0.3">
      <c r="B24" s="45" t="s">
        <v>100</v>
      </c>
      <c r="C24" s="48" t="s">
        <v>125</v>
      </c>
    </row>
    <row r="25" spans="2:3" x14ac:dyDescent="0.3">
      <c r="B25" s="45" t="s">
        <v>89</v>
      </c>
      <c r="C25" s="48" t="s">
        <v>126</v>
      </c>
    </row>
    <row r="26" spans="2:3" x14ac:dyDescent="0.3">
      <c r="B26" s="45" t="s">
        <v>90</v>
      </c>
      <c r="C26" s="48" t="s">
        <v>127</v>
      </c>
    </row>
    <row r="27" spans="2:3" x14ac:dyDescent="0.3">
      <c r="B27" s="45" t="s">
        <v>91</v>
      </c>
      <c r="C27" s="48" t="s">
        <v>128</v>
      </c>
    </row>
    <row r="28" spans="2:3" x14ac:dyDescent="0.3">
      <c r="B28" s="45" t="s">
        <v>92</v>
      </c>
      <c r="C28" s="48" t="s">
        <v>129</v>
      </c>
    </row>
    <row r="29" spans="2:3" x14ac:dyDescent="0.3">
      <c r="B29" s="45" t="s">
        <v>93</v>
      </c>
      <c r="C29" s="49" t="s">
        <v>130</v>
      </c>
    </row>
    <row r="30" spans="2:3" x14ac:dyDescent="0.3">
      <c r="B30" s="45" t="s">
        <v>94</v>
      </c>
      <c r="C30" s="48" t="s">
        <v>131</v>
      </c>
    </row>
    <row r="31" spans="2:3" x14ac:dyDescent="0.3">
      <c r="B31" s="45" t="s">
        <v>95</v>
      </c>
      <c r="C31" s="48" t="s">
        <v>132</v>
      </c>
    </row>
    <row r="32" spans="2:3" x14ac:dyDescent="0.3">
      <c r="B32" s="45" t="s">
        <v>96</v>
      </c>
      <c r="C32" s="48" t="s">
        <v>133</v>
      </c>
    </row>
    <row r="33" spans="2:3" x14ac:dyDescent="0.3">
      <c r="B33" s="45" t="s">
        <v>97</v>
      </c>
      <c r="C33" s="48" t="s">
        <v>134</v>
      </c>
    </row>
    <row r="34" spans="2:3" x14ac:dyDescent="0.3">
      <c r="B34" s="45" t="s">
        <v>98</v>
      </c>
      <c r="C34" s="48" t="s">
        <v>135</v>
      </c>
    </row>
    <row r="35" spans="2:3" x14ac:dyDescent="0.3">
      <c r="B35" s="45" t="s">
        <v>137</v>
      </c>
      <c r="C35" s="48" t="s">
        <v>136</v>
      </c>
    </row>
  </sheetData>
  <mergeCells count="1">
    <mergeCell ref="B2:C2"/>
  </mergeCells>
  <hyperlinks>
    <hyperlink ref="B4" location="'Tab. č. 1'!A1" display="Tab. č. 1  "/>
    <hyperlink ref="B5" location="'Tab. č. 2'!A1" display="Tab. č. 2  "/>
    <hyperlink ref="B6" location="'Tab. č. 3'!A1" display="Tab. č. 3  "/>
    <hyperlink ref="B7" location="'Tab. č. 4'!A1" display="Tab. č. 4  "/>
    <hyperlink ref="B8" location="'Tab. č. 5'!A1" display="Tab. č. 5 "/>
    <hyperlink ref="B9" location="'Tab. č. 6'!A1" display="Tab. č. 6  "/>
    <hyperlink ref="B10" location="'Tab. č. 7'!A1" display="Tab. č. 7  "/>
    <hyperlink ref="B34" location="'Tab. č. 31'!A1" display="Tab. č. 31"/>
    <hyperlink ref="B33" location="'Tab. č. 30'!A1" display="Tab. č. 30"/>
    <hyperlink ref="B23:B32" location="'Tab. č. 30'!A1" display="Tab. č. 30"/>
    <hyperlink ref="B32" location="'Tab. č. 29'!A1" display="Tab. č. 29"/>
    <hyperlink ref="B31" location="'Tab. č. 25,26,27,28'!A1" display="Tab. č. 28"/>
    <hyperlink ref="B30" location="'Tab. č. 25,26,27,28'!A1" display="Tab. č. 27"/>
    <hyperlink ref="B29" location="'Tab. č. 25,26,27,28'!A1" display="Tab. č. 26"/>
    <hyperlink ref="B28" location="'Tab. č. 25,26,27,28'!A1" display="Tab. č. 25"/>
    <hyperlink ref="B27" location="'Tab. č. 24'!A1" display="Tab. č. 24"/>
    <hyperlink ref="B26" location="'Tab. č. 23'!A1" display="Tab. č. 23"/>
    <hyperlink ref="B25" location="'Tab. č. 22'!A1" display="Tab. č. 22"/>
    <hyperlink ref="B24" location="'Tab. č. 21'!A1" display="Tab. č. 21"/>
    <hyperlink ref="B23" location="'Tab. č. 20'!A1" display="Tab. č. 20"/>
    <hyperlink ref="B22" location="'Tab. č. 19'!A1" display="Tab. č. 19"/>
    <hyperlink ref="B11:B21" location="'Tab. č. 19'!A1" display="Tab. č. 19"/>
    <hyperlink ref="B21" location="'Tab. č. 18'!A1" display="Tab. č. 18"/>
    <hyperlink ref="B20" location="'Tab. č. 17'!A1" display="Tab. č. 17"/>
    <hyperlink ref="B19" location="'Tab. č. 16'!A1" display="Tab. č. 16"/>
    <hyperlink ref="B18" location="'Tab. č. 15'!A1" display="Tab. č. 15"/>
    <hyperlink ref="B17" location="'Tab. č. 14'!A1" display="Tab. č. 14"/>
    <hyperlink ref="B16" location="'Tab. č. 13'!A1" display="Tab. č. 13"/>
    <hyperlink ref="B15" location="'Tab. č. 12'!A1" display="Tab. č. 12"/>
    <hyperlink ref="B14" location="'Tab. č. 11'!A1" display="Tab. č. 11"/>
    <hyperlink ref="B13" location="'Tab. č. 10'!A1" display="Tab. č. 10"/>
    <hyperlink ref="B12" location="'Tab. č. 9'!A1" display="Tab. č. 9"/>
    <hyperlink ref="B11" location="'Tab. č. 8'!A1" display="Tab. č. 8"/>
    <hyperlink ref="B35" location="'Tab. č. 32'!A1" display="Tab. č. 3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workbookViewId="0"/>
  </sheetViews>
  <sheetFormatPr defaultColWidth="8.33203125" defaultRowHeight="13.2" x14ac:dyDescent="0.25"/>
  <cols>
    <col min="1" max="1" width="4.88671875" style="1" customWidth="1"/>
    <col min="2" max="2" width="75.33203125" style="1" customWidth="1"/>
    <col min="3" max="5" width="17" style="1" customWidth="1"/>
    <col min="6" max="6" width="12" style="1" customWidth="1"/>
    <col min="7" max="256" width="8.33203125" style="1"/>
    <col min="257" max="257" width="4.88671875" style="1" customWidth="1"/>
    <col min="258" max="258" width="75.33203125" style="1" customWidth="1"/>
    <col min="259" max="261" width="17" style="1" customWidth="1"/>
    <col min="262" max="262" width="12" style="1" customWidth="1"/>
    <col min="263" max="512" width="8.33203125" style="1"/>
    <col min="513" max="513" width="4.88671875" style="1" customWidth="1"/>
    <col min="514" max="514" width="75.33203125" style="1" customWidth="1"/>
    <col min="515" max="517" width="17" style="1" customWidth="1"/>
    <col min="518" max="518" width="12" style="1" customWidth="1"/>
    <col min="519" max="768" width="8.33203125" style="1"/>
    <col min="769" max="769" width="4.88671875" style="1" customWidth="1"/>
    <col min="770" max="770" width="75.33203125" style="1" customWidth="1"/>
    <col min="771" max="773" width="17" style="1" customWidth="1"/>
    <col min="774" max="774" width="12" style="1" customWidth="1"/>
    <col min="775" max="1024" width="8.33203125" style="1"/>
    <col min="1025" max="1025" width="4.88671875" style="1" customWidth="1"/>
    <col min="1026" max="1026" width="75.33203125" style="1" customWidth="1"/>
    <col min="1027" max="1029" width="17" style="1" customWidth="1"/>
    <col min="1030" max="1030" width="12" style="1" customWidth="1"/>
    <col min="1031" max="1280" width="8.33203125" style="1"/>
    <col min="1281" max="1281" width="4.88671875" style="1" customWidth="1"/>
    <col min="1282" max="1282" width="75.33203125" style="1" customWidth="1"/>
    <col min="1283" max="1285" width="17" style="1" customWidth="1"/>
    <col min="1286" max="1286" width="12" style="1" customWidth="1"/>
    <col min="1287" max="1536" width="8.33203125" style="1"/>
    <col min="1537" max="1537" width="4.88671875" style="1" customWidth="1"/>
    <col min="1538" max="1538" width="75.33203125" style="1" customWidth="1"/>
    <col min="1539" max="1541" width="17" style="1" customWidth="1"/>
    <col min="1542" max="1542" width="12" style="1" customWidth="1"/>
    <col min="1543" max="1792" width="8.33203125" style="1"/>
    <col min="1793" max="1793" width="4.88671875" style="1" customWidth="1"/>
    <col min="1794" max="1794" width="75.33203125" style="1" customWidth="1"/>
    <col min="1795" max="1797" width="17" style="1" customWidth="1"/>
    <col min="1798" max="1798" width="12" style="1" customWidth="1"/>
    <col min="1799" max="2048" width="8.33203125" style="1"/>
    <col min="2049" max="2049" width="4.88671875" style="1" customWidth="1"/>
    <col min="2050" max="2050" width="75.33203125" style="1" customWidth="1"/>
    <col min="2051" max="2053" width="17" style="1" customWidth="1"/>
    <col min="2054" max="2054" width="12" style="1" customWidth="1"/>
    <col min="2055" max="2304" width="8.33203125" style="1"/>
    <col min="2305" max="2305" width="4.88671875" style="1" customWidth="1"/>
    <col min="2306" max="2306" width="75.33203125" style="1" customWidth="1"/>
    <col min="2307" max="2309" width="17" style="1" customWidth="1"/>
    <col min="2310" max="2310" width="12" style="1" customWidth="1"/>
    <col min="2311" max="2560" width="8.33203125" style="1"/>
    <col min="2561" max="2561" width="4.88671875" style="1" customWidth="1"/>
    <col min="2562" max="2562" width="75.33203125" style="1" customWidth="1"/>
    <col min="2563" max="2565" width="17" style="1" customWidth="1"/>
    <col min="2566" max="2566" width="12" style="1" customWidth="1"/>
    <col min="2567" max="2816" width="8.33203125" style="1"/>
    <col min="2817" max="2817" width="4.88671875" style="1" customWidth="1"/>
    <col min="2818" max="2818" width="75.33203125" style="1" customWidth="1"/>
    <col min="2819" max="2821" width="17" style="1" customWidth="1"/>
    <col min="2822" max="2822" width="12" style="1" customWidth="1"/>
    <col min="2823" max="3072" width="8.33203125" style="1"/>
    <col min="3073" max="3073" width="4.88671875" style="1" customWidth="1"/>
    <col min="3074" max="3074" width="75.33203125" style="1" customWidth="1"/>
    <col min="3075" max="3077" width="17" style="1" customWidth="1"/>
    <col min="3078" max="3078" width="12" style="1" customWidth="1"/>
    <col min="3079" max="3328" width="8.33203125" style="1"/>
    <col min="3329" max="3329" width="4.88671875" style="1" customWidth="1"/>
    <col min="3330" max="3330" width="75.33203125" style="1" customWidth="1"/>
    <col min="3331" max="3333" width="17" style="1" customWidth="1"/>
    <col min="3334" max="3334" width="12" style="1" customWidth="1"/>
    <col min="3335" max="3584" width="8.33203125" style="1"/>
    <col min="3585" max="3585" width="4.88671875" style="1" customWidth="1"/>
    <col min="3586" max="3586" width="75.33203125" style="1" customWidth="1"/>
    <col min="3587" max="3589" width="17" style="1" customWidth="1"/>
    <col min="3590" max="3590" width="12" style="1" customWidth="1"/>
    <col min="3591" max="3840" width="8.33203125" style="1"/>
    <col min="3841" max="3841" width="4.88671875" style="1" customWidth="1"/>
    <col min="3842" max="3842" width="75.33203125" style="1" customWidth="1"/>
    <col min="3843" max="3845" width="17" style="1" customWidth="1"/>
    <col min="3846" max="3846" width="12" style="1" customWidth="1"/>
    <col min="3847" max="4096" width="8.33203125" style="1"/>
    <col min="4097" max="4097" width="4.88671875" style="1" customWidth="1"/>
    <col min="4098" max="4098" width="75.33203125" style="1" customWidth="1"/>
    <col min="4099" max="4101" width="17" style="1" customWidth="1"/>
    <col min="4102" max="4102" width="12" style="1" customWidth="1"/>
    <col min="4103" max="4352" width="8.33203125" style="1"/>
    <col min="4353" max="4353" width="4.88671875" style="1" customWidth="1"/>
    <col min="4354" max="4354" width="75.33203125" style="1" customWidth="1"/>
    <col min="4355" max="4357" width="17" style="1" customWidth="1"/>
    <col min="4358" max="4358" width="12" style="1" customWidth="1"/>
    <col min="4359" max="4608" width="8.33203125" style="1"/>
    <col min="4609" max="4609" width="4.88671875" style="1" customWidth="1"/>
    <col min="4610" max="4610" width="75.33203125" style="1" customWidth="1"/>
    <col min="4611" max="4613" width="17" style="1" customWidth="1"/>
    <col min="4614" max="4614" width="12" style="1" customWidth="1"/>
    <col min="4615" max="4864" width="8.33203125" style="1"/>
    <col min="4865" max="4865" width="4.88671875" style="1" customWidth="1"/>
    <col min="4866" max="4866" width="75.33203125" style="1" customWidth="1"/>
    <col min="4867" max="4869" width="17" style="1" customWidth="1"/>
    <col min="4870" max="4870" width="12" style="1" customWidth="1"/>
    <col min="4871" max="5120" width="8.33203125" style="1"/>
    <col min="5121" max="5121" width="4.88671875" style="1" customWidth="1"/>
    <col min="5122" max="5122" width="75.33203125" style="1" customWidth="1"/>
    <col min="5123" max="5125" width="17" style="1" customWidth="1"/>
    <col min="5126" max="5126" width="12" style="1" customWidth="1"/>
    <col min="5127" max="5376" width="8.33203125" style="1"/>
    <col min="5377" max="5377" width="4.88671875" style="1" customWidth="1"/>
    <col min="5378" max="5378" width="75.33203125" style="1" customWidth="1"/>
    <col min="5379" max="5381" width="17" style="1" customWidth="1"/>
    <col min="5382" max="5382" width="12" style="1" customWidth="1"/>
    <col min="5383" max="5632" width="8.33203125" style="1"/>
    <col min="5633" max="5633" width="4.88671875" style="1" customWidth="1"/>
    <col min="5634" max="5634" width="75.33203125" style="1" customWidth="1"/>
    <col min="5635" max="5637" width="17" style="1" customWidth="1"/>
    <col min="5638" max="5638" width="12" style="1" customWidth="1"/>
    <col min="5639" max="5888" width="8.33203125" style="1"/>
    <col min="5889" max="5889" width="4.88671875" style="1" customWidth="1"/>
    <col min="5890" max="5890" width="75.33203125" style="1" customWidth="1"/>
    <col min="5891" max="5893" width="17" style="1" customWidth="1"/>
    <col min="5894" max="5894" width="12" style="1" customWidth="1"/>
    <col min="5895" max="6144" width="8.33203125" style="1"/>
    <col min="6145" max="6145" width="4.88671875" style="1" customWidth="1"/>
    <col min="6146" max="6146" width="75.33203125" style="1" customWidth="1"/>
    <col min="6147" max="6149" width="17" style="1" customWidth="1"/>
    <col min="6150" max="6150" width="12" style="1" customWidth="1"/>
    <col min="6151" max="6400" width="8.33203125" style="1"/>
    <col min="6401" max="6401" width="4.88671875" style="1" customWidth="1"/>
    <col min="6402" max="6402" width="75.33203125" style="1" customWidth="1"/>
    <col min="6403" max="6405" width="17" style="1" customWidth="1"/>
    <col min="6406" max="6406" width="12" style="1" customWidth="1"/>
    <col min="6407" max="6656" width="8.33203125" style="1"/>
    <col min="6657" max="6657" width="4.88671875" style="1" customWidth="1"/>
    <col min="6658" max="6658" width="75.33203125" style="1" customWidth="1"/>
    <col min="6659" max="6661" width="17" style="1" customWidth="1"/>
    <col min="6662" max="6662" width="12" style="1" customWidth="1"/>
    <col min="6663" max="6912" width="8.33203125" style="1"/>
    <col min="6913" max="6913" width="4.88671875" style="1" customWidth="1"/>
    <col min="6914" max="6914" width="75.33203125" style="1" customWidth="1"/>
    <col min="6915" max="6917" width="17" style="1" customWidth="1"/>
    <col min="6918" max="6918" width="12" style="1" customWidth="1"/>
    <col min="6919" max="7168" width="8.33203125" style="1"/>
    <col min="7169" max="7169" width="4.88671875" style="1" customWidth="1"/>
    <col min="7170" max="7170" width="75.33203125" style="1" customWidth="1"/>
    <col min="7171" max="7173" width="17" style="1" customWidth="1"/>
    <col min="7174" max="7174" width="12" style="1" customWidth="1"/>
    <col min="7175" max="7424" width="8.33203125" style="1"/>
    <col min="7425" max="7425" width="4.88671875" style="1" customWidth="1"/>
    <col min="7426" max="7426" width="75.33203125" style="1" customWidth="1"/>
    <col min="7427" max="7429" width="17" style="1" customWidth="1"/>
    <col min="7430" max="7430" width="12" style="1" customWidth="1"/>
    <col min="7431" max="7680" width="8.33203125" style="1"/>
    <col min="7681" max="7681" width="4.88671875" style="1" customWidth="1"/>
    <col min="7682" max="7682" width="75.33203125" style="1" customWidth="1"/>
    <col min="7683" max="7685" width="17" style="1" customWidth="1"/>
    <col min="7686" max="7686" width="12" style="1" customWidth="1"/>
    <col min="7687" max="7936" width="8.33203125" style="1"/>
    <col min="7937" max="7937" width="4.88671875" style="1" customWidth="1"/>
    <col min="7938" max="7938" width="75.33203125" style="1" customWidth="1"/>
    <col min="7939" max="7941" width="17" style="1" customWidth="1"/>
    <col min="7942" max="7942" width="12" style="1" customWidth="1"/>
    <col min="7943" max="8192" width="8.33203125" style="1"/>
    <col min="8193" max="8193" width="4.88671875" style="1" customWidth="1"/>
    <col min="8194" max="8194" width="75.33203125" style="1" customWidth="1"/>
    <col min="8195" max="8197" width="17" style="1" customWidth="1"/>
    <col min="8198" max="8198" width="12" style="1" customWidth="1"/>
    <col min="8199" max="8448" width="8.33203125" style="1"/>
    <col min="8449" max="8449" width="4.88671875" style="1" customWidth="1"/>
    <col min="8450" max="8450" width="75.33203125" style="1" customWidth="1"/>
    <col min="8451" max="8453" width="17" style="1" customWidth="1"/>
    <col min="8454" max="8454" width="12" style="1" customWidth="1"/>
    <col min="8455" max="8704" width="8.33203125" style="1"/>
    <col min="8705" max="8705" width="4.88671875" style="1" customWidth="1"/>
    <col min="8706" max="8706" width="75.33203125" style="1" customWidth="1"/>
    <col min="8707" max="8709" width="17" style="1" customWidth="1"/>
    <col min="8710" max="8710" width="12" style="1" customWidth="1"/>
    <col min="8711" max="8960" width="8.33203125" style="1"/>
    <col min="8961" max="8961" width="4.88671875" style="1" customWidth="1"/>
    <col min="8962" max="8962" width="75.33203125" style="1" customWidth="1"/>
    <col min="8963" max="8965" width="17" style="1" customWidth="1"/>
    <col min="8966" max="8966" width="12" style="1" customWidth="1"/>
    <col min="8967" max="9216" width="8.33203125" style="1"/>
    <col min="9217" max="9217" width="4.88671875" style="1" customWidth="1"/>
    <col min="9218" max="9218" width="75.33203125" style="1" customWidth="1"/>
    <col min="9219" max="9221" width="17" style="1" customWidth="1"/>
    <col min="9222" max="9222" width="12" style="1" customWidth="1"/>
    <col min="9223" max="9472" width="8.33203125" style="1"/>
    <col min="9473" max="9473" width="4.88671875" style="1" customWidth="1"/>
    <col min="9474" max="9474" width="75.33203125" style="1" customWidth="1"/>
    <col min="9475" max="9477" width="17" style="1" customWidth="1"/>
    <col min="9478" max="9478" width="12" style="1" customWidth="1"/>
    <col min="9479" max="9728" width="8.33203125" style="1"/>
    <col min="9729" max="9729" width="4.88671875" style="1" customWidth="1"/>
    <col min="9730" max="9730" width="75.33203125" style="1" customWidth="1"/>
    <col min="9731" max="9733" width="17" style="1" customWidth="1"/>
    <col min="9734" max="9734" width="12" style="1" customWidth="1"/>
    <col min="9735" max="9984" width="8.33203125" style="1"/>
    <col min="9985" max="9985" width="4.88671875" style="1" customWidth="1"/>
    <col min="9986" max="9986" width="75.33203125" style="1" customWidth="1"/>
    <col min="9987" max="9989" width="17" style="1" customWidth="1"/>
    <col min="9990" max="9990" width="12" style="1" customWidth="1"/>
    <col min="9991" max="10240" width="8.33203125" style="1"/>
    <col min="10241" max="10241" width="4.88671875" style="1" customWidth="1"/>
    <col min="10242" max="10242" width="75.33203125" style="1" customWidth="1"/>
    <col min="10243" max="10245" width="17" style="1" customWidth="1"/>
    <col min="10246" max="10246" width="12" style="1" customWidth="1"/>
    <col min="10247" max="10496" width="8.33203125" style="1"/>
    <col min="10497" max="10497" width="4.88671875" style="1" customWidth="1"/>
    <col min="10498" max="10498" width="75.33203125" style="1" customWidth="1"/>
    <col min="10499" max="10501" width="17" style="1" customWidth="1"/>
    <col min="10502" max="10502" width="12" style="1" customWidth="1"/>
    <col min="10503" max="10752" width="8.33203125" style="1"/>
    <col min="10753" max="10753" width="4.88671875" style="1" customWidth="1"/>
    <col min="10754" max="10754" width="75.33203125" style="1" customWidth="1"/>
    <col min="10755" max="10757" width="17" style="1" customWidth="1"/>
    <col min="10758" max="10758" width="12" style="1" customWidth="1"/>
    <col min="10759" max="11008" width="8.33203125" style="1"/>
    <col min="11009" max="11009" width="4.88671875" style="1" customWidth="1"/>
    <col min="11010" max="11010" width="75.33203125" style="1" customWidth="1"/>
    <col min="11011" max="11013" width="17" style="1" customWidth="1"/>
    <col min="11014" max="11014" width="12" style="1" customWidth="1"/>
    <col min="11015" max="11264" width="8.33203125" style="1"/>
    <col min="11265" max="11265" width="4.88671875" style="1" customWidth="1"/>
    <col min="11266" max="11266" width="75.33203125" style="1" customWidth="1"/>
    <col min="11267" max="11269" width="17" style="1" customWidth="1"/>
    <col min="11270" max="11270" width="12" style="1" customWidth="1"/>
    <col min="11271" max="11520" width="8.33203125" style="1"/>
    <col min="11521" max="11521" width="4.88671875" style="1" customWidth="1"/>
    <col min="11522" max="11522" width="75.33203125" style="1" customWidth="1"/>
    <col min="11523" max="11525" width="17" style="1" customWidth="1"/>
    <col min="11526" max="11526" width="12" style="1" customWidth="1"/>
    <col min="11527" max="11776" width="8.33203125" style="1"/>
    <col min="11777" max="11777" width="4.88671875" style="1" customWidth="1"/>
    <col min="11778" max="11778" width="75.33203125" style="1" customWidth="1"/>
    <col min="11779" max="11781" width="17" style="1" customWidth="1"/>
    <col min="11782" max="11782" width="12" style="1" customWidth="1"/>
    <col min="11783" max="12032" width="8.33203125" style="1"/>
    <col min="12033" max="12033" width="4.88671875" style="1" customWidth="1"/>
    <col min="12034" max="12034" width="75.33203125" style="1" customWidth="1"/>
    <col min="12035" max="12037" width="17" style="1" customWidth="1"/>
    <col min="12038" max="12038" width="12" style="1" customWidth="1"/>
    <col min="12039" max="12288" width="8.33203125" style="1"/>
    <col min="12289" max="12289" width="4.88671875" style="1" customWidth="1"/>
    <col min="12290" max="12290" width="75.33203125" style="1" customWidth="1"/>
    <col min="12291" max="12293" width="17" style="1" customWidth="1"/>
    <col min="12294" max="12294" width="12" style="1" customWidth="1"/>
    <col min="12295" max="12544" width="8.33203125" style="1"/>
    <col min="12545" max="12545" width="4.88671875" style="1" customWidth="1"/>
    <col min="12546" max="12546" width="75.33203125" style="1" customWidth="1"/>
    <col min="12547" max="12549" width="17" style="1" customWidth="1"/>
    <col min="12550" max="12550" width="12" style="1" customWidth="1"/>
    <col min="12551" max="12800" width="8.33203125" style="1"/>
    <col min="12801" max="12801" width="4.88671875" style="1" customWidth="1"/>
    <col min="12802" max="12802" width="75.33203125" style="1" customWidth="1"/>
    <col min="12803" max="12805" width="17" style="1" customWidth="1"/>
    <col min="12806" max="12806" width="12" style="1" customWidth="1"/>
    <col min="12807" max="13056" width="8.33203125" style="1"/>
    <col min="13057" max="13057" width="4.88671875" style="1" customWidth="1"/>
    <col min="13058" max="13058" width="75.33203125" style="1" customWidth="1"/>
    <col min="13059" max="13061" width="17" style="1" customWidth="1"/>
    <col min="13062" max="13062" width="12" style="1" customWidth="1"/>
    <col min="13063" max="13312" width="8.33203125" style="1"/>
    <col min="13313" max="13313" width="4.88671875" style="1" customWidth="1"/>
    <col min="13314" max="13314" width="75.33203125" style="1" customWidth="1"/>
    <col min="13315" max="13317" width="17" style="1" customWidth="1"/>
    <col min="13318" max="13318" width="12" style="1" customWidth="1"/>
    <col min="13319" max="13568" width="8.33203125" style="1"/>
    <col min="13569" max="13569" width="4.88671875" style="1" customWidth="1"/>
    <col min="13570" max="13570" width="75.33203125" style="1" customWidth="1"/>
    <col min="13571" max="13573" width="17" style="1" customWidth="1"/>
    <col min="13574" max="13574" width="12" style="1" customWidth="1"/>
    <col min="13575" max="13824" width="8.33203125" style="1"/>
    <col min="13825" max="13825" width="4.88671875" style="1" customWidth="1"/>
    <col min="13826" max="13826" width="75.33203125" style="1" customWidth="1"/>
    <col min="13827" max="13829" width="17" style="1" customWidth="1"/>
    <col min="13830" max="13830" width="12" style="1" customWidth="1"/>
    <col min="13831" max="14080" width="8.33203125" style="1"/>
    <col min="14081" max="14081" width="4.88671875" style="1" customWidth="1"/>
    <col min="14082" max="14082" width="75.33203125" style="1" customWidth="1"/>
    <col min="14083" max="14085" width="17" style="1" customWidth="1"/>
    <col min="14086" max="14086" width="12" style="1" customWidth="1"/>
    <col min="14087" max="14336" width="8.33203125" style="1"/>
    <col min="14337" max="14337" width="4.88671875" style="1" customWidth="1"/>
    <col min="14338" max="14338" width="75.33203125" style="1" customWidth="1"/>
    <col min="14339" max="14341" width="17" style="1" customWidth="1"/>
    <col min="14342" max="14342" width="12" style="1" customWidth="1"/>
    <col min="14343" max="14592" width="8.33203125" style="1"/>
    <col min="14593" max="14593" width="4.88671875" style="1" customWidth="1"/>
    <col min="14594" max="14594" width="75.33203125" style="1" customWidth="1"/>
    <col min="14595" max="14597" width="17" style="1" customWidth="1"/>
    <col min="14598" max="14598" width="12" style="1" customWidth="1"/>
    <col min="14599" max="14848" width="8.33203125" style="1"/>
    <col min="14849" max="14849" width="4.88671875" style="1" customWidth="1"/>
    <col min="14850" max="14850" width="75.33203125" style="1" customWidth="1"/>
    <col min="14851" max="14853" width="17" style="1" customWidth="1"/>
    <col min="14854" max="14854" width="12" style="1" customWidth="1"/>
    <col min="14855" max="15104" width="8.33203125" style="1"/>
    <col min="15105" max="15105" width="4.88671875" style="1" customWidth="1"/>
    <col min="15106" max="15106" width="75.33203125" style="1" customWidth="1"/>
    <col min="15107" max="15109" width="17" style="1" customWidth="1"/>
    <col min="15110" max="15110" width="12" style="1" customWidth="1"/>
    <col min="15111" max="15360" width="8.33203125" style="1"/>
    <col min="15361" max="15361" width="4.88671875" style="1" customWidth="1"/>
    <col min="15362" max="15362" width="75.33203125" style="1" customWidth="1"/>
    <col min="15363" max="15365" width="17" style="1" customWidth="1"/>
    <col min="15366" max="15366" width="12" style="1" customWidth="1"/>
    <col min="15367" max="15616" width="8.33203125" style="1"/>
    <col min="15617" max="15617" width="4.88671875" style="1" customWidth="1"/>
    <col min="15618" max="15618" width="75.33203125" style="1" customWidth="1"/>
    <col min="15619" max="15621" width="17" style="1" customWidth="1"/>
    <col min="15622" max="15622" width="12" style="1" customWidth="1"/>
    <col min="15623" max="15872" width="8.33203125" style="1"/>
    <col min="15873" max="15873" width="4.88671875" style="1" customWidth="1"/>
    <col min="15874" max="15874" width="75.33203125" style="1" customWidth="1"/>
    <col min="15875" max="15877" width="17" style="1" customWidth="1"/>
    <col min="15878" max="15878" width="12" style="1" customWidth="1"/>
    <col min="15879" max="16128" width="8.33203125" style="1"/>
    <col min="16129" max="16129" width="4.88671875" style="1" customWidth="1"/>
    <col min="16130" max="16130" width="75.33203125" style="1" customWidth="1"/>
    <col min="16131" max="16133" width="17" style="1" customWidth="1"/>
    <col min="16134" max="16134" width="12" style="1" customWidth="1"/>
    <col min="16135" max="16384" width="8.33203125" style="1"/>
  </cols>
  <sheetData>
    <row r="1" spans="1:8" x14ac:dyDescent="0.25">
      <c r="F1" s="2" t="s">
        <v>1</v>
      </c>
    </row>
    <row r="2" spans="1:8" x14ac:dyDescent="0.25">
      <c r="A2" s="1105"/>
      <c r="B2" s="1106"/>
      <c r="F2" s="2" t="s">
        <v>2</v>
      </c>
    </row>
    <row r="3" spans="1:8" x14ac:dyDescent="0.25">
      <c r="A3" s="1107" t="s">
        <v>107</v>
      </c>
      <c r="B3" s="1108"/>
      <c r="C3" s="1108"/>
      <c r="D3" s="1108"/>
      <c r="E3" s="1108"/>
      <c r="F3" s="1108"/>
    </row>
    <row r="4" spans="1:8" x14ac:dyDescent="0.25">
      <c r="A4" s="1107" t="s">
        <v>3</v>
      </c>
      <c r="B4" s="1108"/>
      <c r="C4" s="1108"/>
      <c r="D4" s="1108"/>
      <c r="E4" s="1108"/>
      <c r="F4" s="1108"/>
    </row>
    <row r="5" spans="1:8" ht="13.8" thickBot="1" x14ac:dyDescent="0.3">
      <c r="B5" s="3"/>
      <c r="C5" s="47"/>
      <c r="D5" s="4"/>
      <c r="E5" s="4"/>
      <c r="F5" s="4"/>
    </row>
    <row r="6" spans="1:8" x14ac:dyDescent="0.25">
      <c r="A6" s="1109"/>
      <c r="B6" s="1111" t="s">
        <v>4</v>
      </c>
      <c r="C6" s="1113" t="s">
        <v>5</v>
      </c>
      <c r="D6" s="1115" t="s">
        <v>6</v>
      </c>
      <c r="E6" s="1111" t="s">
        <v>7</v>
      </c>
      <c r="F6" s="1117" t="s">
        <v>8</v>
      </c>
    </row>
    <row r="7" spans="1:8" ht="28.5" customHeight="1" thickBot="1" x14ac:dyDescent="0.3">
      <c r="A7" s="1110"/>
      <c r="B7" s="1112"/>
      <c r="C7" s="1114"/>
      <c r="D7" s="1116"/>
      <c r="E7" s="1112"/>
      <c r="F7" s="1118"/>
    </row>
    <row r="8" spans="1:8" ht="13.8" thickBot="1" x14ac:dyDescent="0.3">
      <c r="A8" s="5" t="s">
        <v>9</v>
      </c>
      <c r="B8" s="6" t="s">
        <v>10</v>
      </c>
      <c r="C8" s="7">
        <v>15806153</v>
      </c>
      <c r="D8" s="7">
        <v>15329006</v>
      </c>
      <c r="E8" s="7">
        <v>17197298</v>
      </c>
      <c r="F8" s="8">
        <v>112.18795269569338</v>
      </c>
      <c r="H8" s="9"/>
    </row>
    <row r="9" spans="1:8" x14ac:dyDescent="0.25">
      <c r="A9" s="10" t="s">
        <v>11</v>
      </c>
      <c r="B9" s="11" t="s">
        <v>12</v>
      </c>
      <c r="C9" s="12">
        <v>11798851</v>
      </c>
      <c r="D9" s="12">
        <v>11798851</v>
      </c>
      <c r="E9" s="12">
        <v>13546039</v>
      </c>
      <c r="F9" s="13">
        <v>114.80811987540143</v>
      </c>
      <c r="H9" s="9"/>
    </row>
    <row r="10" spans="1:8" x14ac:dyDescent="0.25">
      <c r="A10" s="14" t="s">
        <v>13</v>
      </c>
      <c r="B10" s="15" t="s">
        <v>14</v>
      </c>
      <c r="C10" s="16">
        <v>2089143</v>
      </c>
      <c r="D10" s="16">
        <v>2089143</v>
      </c>
      <c r="E10" s="16">
        <v>3167002</v>
      </c>
      <c r="F10" s="17">
        <v>151.59335670176719</v>
      </c>
      <c r="H10" s="9"/>
    </row>
    <row r="11" spans="1:8" x14ac:dyDescent="0.25">
      <c r="A11" s="18"/>
      <c r="B11" s="19" t="s">
        <v>15</v>
      </c>
      <c r="C11" s="16">
        <v>36310</v>
      </c>
      <c r="D11" s="16">
        <v>36310</v>
      </c>
      <c r="E11" s="16">
        <v>17876</v>
      </c>
      <c r="F11" s="17">
        <v>49.231616634535939</v>
      </c>
      <c r="H11" s="9"/>
    </row>
    <row r="12" spans="1:8" x14ac:dyDescent="0.25">
      <c r="A12" s="18"/>
      <c r="B12" s="19" t="s">
        <v>16</v>
      </c>
      <c r="C12" s="16">
        <v>36269</v>
      </c>
      <c r="D12" s="16">
        <v>36269</v>
      </c>
      <c r="E12" s="16">
        <v>3304281</v>
      </c>
      <c r="F12" s="17">
        <v>9110.4827814386936</v>
      </c>
      <c r="H12" s="9"/>
    </row>
    <row r="13" spans="1:8" x14ac:dyDescent="0.25">
      <c r="A13" s="18"/>
      <c r="B13" s="19" t="s">
        <v>17</v>
      </c>
      <c r="C13" s="16">
        <v>41</v>
      </c>
      <c r="D13" s="16">
        <v>41</v>
      </c>
      <c r="E13" s="16">
        <v>41410</v>
      </c>
      <c r="F13" s="17">
        <v>101000</v>
      </c>
      <c r="H13" s="9"/>
    </row>
    <row r="14" spans="1:8" x14ac:dyDescent="0.25">
      <c r="A14" s="18"/>
      <c r="B14" s="20" t="s">
        <v>18</v>
      </c>
      <c r="C14" s="16">
        <v>0</v>
      </c>
      <c r="D14" s="16">
        <v>0</v>
      </c>
      <c r="E14" s="16">
        <v>-3277965</v>
      </c>
      <c r="F14" s="17">
        <v>0</v>
      </c>
      <c r="H14" s="9"/>
    </row>
    <row r="15" spans="1:8" x14ac:dyDescent="0.25">
      <c r="A15" s="18"/>
      <c r="B15" s="20" t="s">
        <v>19</v>
      </c>
      <c r="C15" s="16">
        <v>0</v>
      </c>
      <c r="D15" s="16">
        <v>0</v>
      </c>
      <c r="E15" s="16">
        <v>-49850</v>
      </c>
      <c r="F15" s="17">
        <v>0</v>
      </c>
      <c r="H15" s="9"/>
    </row>
    <row r="16" spans="1:8" x14ac:dyDescent="0.25">
      <c r="A16" s="18"/>
      <c r="B16" s="19" t="s">
        <v>20</v>
      </c>
      <c r="C16" s="16">
        <v>1813344</v>
      </c>
      <c r="D16" s="16">
        <v>1813344</v>
      </c>
      <c r="E16" s="16">
        <v>2859372</v>
      </c>
      <c r="F16" s="17">
        <v>157.68502832336281</v>
      </c>
      <c r="H16" s="9"/>
    </row>
    <row r="17" spans="1:8" x14ac:dyDescent="0.25">
      <c r="A17" s="18"/>
      <c r="B17" s="19" t="s">
        <v>21</v>
      </c>
      <c r="C17" s="16">
        <v>239489</v>
      </c>
      <c r="D17" s="16">
        <v>239489</v>
      </c>
      <c r="E17" s="16">
        <v>289754</v>
      </c>
      <c r="F17" s="17">
        <v>120.98843788232445</v>
      </c>
      <c r="G17" s="21"/>
      <c r="H17" s="9"/>
    </row>
    <row r="18" spans="1:8" x14ac:dyDescent="0.25">
      <c r="A18" s="14" t="s">
        <v>22</v>
      </c>
      <c r="B18" s="15" t="s">
        <v>23</v>
      </c>
      <c r="C18" s="16">
        <v>0</v>
      </c>
      <c r="D18" s="16">
        <v>0</v>
      </c>
      <c r="E18" s="16">
        <v>11</v>
      </c>
      <c r="F18" s="17">
        <v>0</v>
      </c>
      <c r="H18" s="9"/>
    </row>
    <row r="19" spans="1:8" x14ac:dyDescent="0.25">
      <c r="A19" s="14" t="s">
        <v>24</v>
      </c>
      <c r="B19" s="15" t="s">
        <v>25</v>
      </c>
      <c r="C19" s="16">
        <v>9670170</v>
      </c>
      <c r="D19" s="16">
        <v>9670170</v>
      </c>
      <c r="E19" s="16">
        <v>10327344</v>
      </c>
      <c r="F19" s="17">
        <v>106.7958888003003</v>
      </c>
      <c r="G19" s="22"/>
      <c r="H19" s="9"/>
    </row>
    <row r="20" spans="1:8" x14ac:dyDescent="0.25">
      <c r="A20" s="18"/>
      <c r="B20" s="19" t="s">
        <v>26</v>
      </c>
      <c r="C20" s="16">
        <v>7038792</v>
      </c>
      <c r="D20" s="16">
        <v>7038792</v>
      </c>
      <c r="E20" s="16">
        <v>7760691</v>
      </c>
      <c r="F20" s="17">
        <v>110.2560069966551</v>
      </c>
      <c r="G20" s="23"/>
      <c r="H20" s="9"/>
    </row>
    <row r="21" spans="1:8" x14ac:dyDescent="0.25">
      <c r="A21" s="18"/>
      <c r="B21" s="19" t="s">
        <v>27</v>
      </c>
      <c r="C21" s="16">
        <v>2438989</v>
      </c>
      <c r="D21" s="16">
        <v>2438989</v>
      </c>
      <c r="E21" s="16">
        <v>2369823</v>
      </c>
      <c r="F21" s="17">
        <v>97.164152851857878</v>
      </c>
      <c r="H21" s="9"/>
    </row>
    <row r="22" spans="1:8" x14ac:dyDescent="0.25">
      <c r="A22" s="18"/>
      <c r="B22" s="19" t="s">
        <v>28</v>
      </c>
      <c r="C22" s="16">
        <v>113194</v>
      </c>
      <c r="D22" s="16">
        <v>113194</v>
      </c>
      <c r="E22" s="16">
        <v>117265</v>
      </c>
      <c r="F22" s="17">
        <v>103.59648037881867</v>
      </c>
      <c r="H22" s="9"/>
    </row>
    <row r="23" spans="1:8" x14ac:dyDescent="0.25">
      <c r="A23" s="18"/>
      <c r="B23" s="19" t="s">
        <v>29</v>
      </c>
      <c r="C23" s="16">
        <v>79195</v>
      </c>
      <c r="D23" s="16">
        <v>79195</v>
      </c>
      <c r="E23" s="16">
        <v>79565</v>
      </c>
      <c r="F23" s="17">
        <v>100.46720121219774</v>
      </c>
      <c r="H23" s="9"/>
    </row>
    <row r="24" spans="1:8" x14ac:dyDescent="0.25">
      <c r="A24" s="14" t="s">
        <v>30</v>
      </c>
      <c r="B24" s="15" t="s">
        <v>31</v>
      </c>
      <c r="C24" s="16">
        <v>23960</v>
      </c>
      <c r="D24" s="16">
        <v>23960</v>
      </c>
      <c r="E24" s="16">
        <v>28735</v>
      </c>
      <c r="F24" s="17">
        <v>119.92904841402337</v>
      </c>
      <c r="G24" s="24"/>
      <c r="H24" s="9"/>
    </row>
    <row r="25" spans="1:8" x14ac:dyDescent="0.25">
      <c r="A25" s="18"/>
      <c r="B25" s="19" t="s">
        <v>32</v>
      </c>
      <c r="C25" s="16">
        <v>23960</v>
      </c>
      <c r="D25" s="16">
        <v>23960</v>
      </c>
      <c r="E25" s="16">
        <v>28724</v>
      </c>
      <c r="F25" s="17">
        <v>119.88313856427379</v>
      </c>
      <c r="H25" s="9"/>
    </row>
    <row r="26" spans="1:8" x14ac:dyDescent="0.25">
      <c r="A26" s="14" t="s">
        <v>33</v>
      </c>
      <c r="B26" s="15" t="s">
        <v>34</v>
      </c>
      <c r="C26" s="16">
        <v>15578</v>
      </c>
      <c r="D26" s="16">
        <v>15578</v>
      </c>
      <c r="E26" s="16">
        <v>22947</v>
      </c>
      <c r="F26" s="17">
        <v>147.30389010142508</v>
      </c>
      <c r="H26" s="9"/>
    </row>
    <row r="27" spans="1:8" x14ac:dyDescent="0.25">
      <c r="A27" s="14" t="s">
        <v>35</v>
      </c>
      <c r="B27" s="15" t="s">
        <v>36</v>
      </c>
      <c r="C27" s="16">
        <v>0</v>
      </c>
      <c r="D27" s="16">
        <v>0</v>
      </c>
      <c r="E27" s="16">
        <v>0</v>
      </c>
      <c r="F27" s="17">
        <v>0</v>
      </c>
      <c r="H27" s="9"/>
    </row>
    <row r="28" spans="1:8" s="24" customFormat="1" x14ac:dyDescent="0.25">
      <c r="A28" s="25" t="s">
        <v>37</v>
      </c>
      <c r="B28" s="26" t="s">
        <v>38</v>
      </c>
      <c r="C28" s="27">
        <v>1183849</v>
      </c>
      <c r="D28" s="27">
        <v>1183455</v>
      </c>
      <c r="E28" s="27">
        <v>1338320</v>
      </c>
      <c r="F28" s="28">
        <v>113.0858376533117</v>
      </c>
      <c r="H28" s="9"/>
    </row>
    <row r="29" spans="1:8" x14ac:dyDescent="0.25">
      <c r="A29" s="14" t="s">
        <v>13</v>
      </c>
      <c r="B29" s="15" t="s">
        <v>39</v>
      </c>
      <c r="C29" s="16">
        <v>429278</v>
      </c>
      <c r="D29" s="16">
        <v>428307</v>
      </c>
      <c r="E29" s="16">
        <v>486010</v>
      </c>
      <c r="F29" s="17">
        <v>113.47234577067384</v>
      </c>
      <c r="H29" s="9"/>
    </row>
    <row r="30" spans="1:8" x14ac:dyDescent="0.25">
      <c r="A30" s="14" t="s">
        <v>22</v>
      </c>
      <c r="B30" s="15" t="s">
        <v>40</v>
      </c>
      <c r="C30" s="16">
        <v>351319</v>
      </c>
      <c r="D30" s="16">
        <v>332928</v>
      </c>
      <c r="E30" s="16">
        <v>354592</v>
      </c>
      <c r="F30" s="17">
        <v>106.50711264898116</v>
      </c>
      <c r="H30" s="9"/>
    </row>
    <row r="31" spans="1:8" x14ac:dyDescent="0.25">
      <c r="A31" s="14" t="s">
        <v>24</v>
      </c>
      <c r="B31" s="15" t="s">
        <v>41</v>
      </c>
      <c r="C31" s="16">
        <v>23707</v>
      </c>
      <c r="D31" s="16">
        <v>29366</v>
      </c>
      <c r="E31" s="16">
        <v>13703</v>
      </c>
      <c r="F31" s="17">
        <v>46.662807328202682</v>
      </c>
      <c r="H31" s="9"/>
    </row>
    <row r="32" spans="1:8" x14ac:dyDescent="0.25">
      <c r="A32" s="14" t="s">
        <v>30</v>
      </c>
      <c r="B32" s="15" t="s">
        <v>42</v>
      </c>
      <c r="C32" s="16">
        <v>6490</v>
      </c>
      <c r="D32" s="16">
        <v>6490</v>
      </c>
      <c r="E32" s="16">
        <v>7055</v>
      </c>
      <c r="F32" s="17">
        <v>108.70570107858244</v>
      </c>
      <c r="H32" s="9"/>
    </row>
    <row r="33" spans="1:8" x14ac:dyDescent="0.25">
      <c r="A33" s="14" t="s">
        <v>43</v>
      </c>
      <c r="B33" s="15" t="s">
        <v>44</v>
      </c>
      <c r="C33" s="16">
        <v>373055</v>
      </c>
      <c r="D33" s="16">
        <v>386364</v>
      </c>
      <c r="E33" s="16">
        <v>476960</v>
      </c>
      <c r="F33" s="17">
        <v>123.4483544015488</v>
      </c>
      <c r="H33" s="9"/>
    </row>
    <row r="34" spans="1:8" s="24" customFormat="1" x14ac:dyDescent="0.25">
      <c r="A34" s="25" t="s">
        <v>45</v>
      </c>
      <c r="B34" s="26" t="s">
        <v>46</v>
      </c>
      <c r="C34" s="27">
        <v>2823453</v>
      </c>
      <c r="D34" s="27">
        <v>2346700</v>
      </c>
      <c r="E34" s="27">
        <v>2312939</v>
      </c>
      <c r="F34" s="28">
        <v>98.561341458217925</v>
      </c>
      <c r="H34" s="9"/>
    </row>
    <row r="35" spans="1:8" x14ac:dyDescent="0.25">
      <c r="A35" s="25"/>
      <c r="B35" s="19" t="s">
        <v>47</v>
      </c>
      <c r="C35" s="16">
        <v>40921</v>
      </c>
      <c r="D35" s="16">
        <v>40888</v>
      </c>
      <c r="E35" s="16">
        <v>38946</v>
      </c>
      <c r="F35" s="17">
        <v>95.250440226961459</v>
      </c>
      <c r="H35" s="9"/>
    </row>
    <row r="36" spans="1:8" x14ac:dyDescent="0.25">
      <c r="A36" s="18"/>
      <c r="B36" s="19" t="s">
        <v>48</v>
      </c>
      <c r="C36" s="16">
        <v>2782532</v>
      </c>
      <c r="D36" s="16">
        <v>2305812</v>
      </c>
      <c r="E36" s="16">
        <v>2273993</v>
      </c>
      <c r="F36" s="17">
        <v>98.620052285268699</v>
      </c>
      <c r="G36" s="23"/>
      <c r="H36" s="9"/>
    </row>
    <row r="37" spans="1:8" ht="13.8" thickBot="1" x14ac:dyDescent="0.3">
      <c r="A37" s="29"/>
      <c r="B37" s="30" t="s">
        <v>49</v>
      </c>
      <c r="C37" s="16">
        <v>2782532</v>
      </c>
      <c r="D37" s="16">
        <v>2305812</v>
      </c>
      <c r="E37" s="16">
        <v>2273990</v>
      </c>
      <c r="F37" s="31">
        <v>98.619922179258324</v>
      </c>
      <c r="H37" s="9"/>
    </row>
    <row r="38" spans="1:8" ht="13.8" thickBot="1" x14ac:dyDescent="0.3">
      <c r="A38" s="5" t="s">
        <v>50</v>
      </c>
      <c r="B38" s="6" t="s">
        <v>51</v>
      </c>
      <c r="C38" s="7">
        <v>27603808</v>
      </c>
      <c r="D38" s="7">
        <v>25736061</v>
      </c>
      <c r="E38" s="7">
        <v>24211424</v>
      </c>
      <c r="F38" s="8">
        <v>94.07587276079272</v>
      </c>
      <c r="H38" s="9"/>
    </row>
    <row r="39" spans="1:8" s="24" customFormat="1" x14ac:dyDescent="0.25">
      <c r="A39" s="10" t="s">
        <v>11</v>
      </c>
      <c r="B39" s="11" t="s">
        <v>52</v>
      </c>
      <c r="C39" s="12">
        <v>24697596</v>
      </c>
      <c r="D39" s="12">
        <v>23293537</v>
      </c>
      <c r="E39" s="12">
        <v>21771263</v>
      </c>
      <c r="F39" s="13">
        <v>93.46482245268291</v>
      </c>
      <c r="H39" s="9"/>
    </row>
    <row r="40" spans="1:8" x14ac:dyDescent="0.25">
      <c r="A40" s="14" t="s">
        <v>53</v>
      </c>
      <c r="B40" s="15" t="s">
        <v>54</v>
      </c>
      <c r="C40" s="16">
        <v>2499334</v>
      </c>
      <c r="D40" s="16">
        <v>2667022</v>
      </c>
      <c r="E40" s="16">
        <v>2624189</v>
      </c>
      <c r="F40" s="17">
        <v>98.39397650263102</v>
      </c>
      <c r="H40" s="9"/>
    </row>
    <row r="41" spans="1:8" x14ac:dyDescent="0.25">
      <c r="A41" s="14" t="s">
        <v>55</v>
      </c>
      <c r="B41" s="15" t="s">
        <v>56</v>
      </c>
      <c r="C41" s="16">
        <v>887037</v>
      </c>
      <c r="D41" s="16">
        <v>966433</v>
      </c>
      <c r="E41" s="16">
        <v>953727</v>
      </c>
      <c r="F41" s="17">
        <v>98.685268404535023</v>
      </c>
      <c r="H41" s="9"/>
    </row>
    <row r="42" spans="1:8" x14ac:dyDescent="0.25">
      <c r="A42" s="14" t="s">
        <v>57</v>
      </c>
      <c r="B42" s="15" t="s">
        <v>58</v>
      </c>
      <c r="C42" s="16">
        <v>8052253</v>
      </c>
      <c r="D42" s="16">
        <v>2652298</v>
      </c>
      <c r="E42" s="16">
        <v>2358052</v>
      </c>
      <c r="F42" s="17">
        <v>88.905997742335131</v>
      </c>
      <c r="H42" s="9"/>
    </row>
    <row r="43" spans="1:8" x14ac:dyDescent="0.25">
      <c r="A43" s="14" t="s">
        <v>59</v>
      </c>
      <c r="B43" s="15" t="s">
        <v>60</v>
      </c>
      <c r="C43" s="16">
        <v>13258702</v>
      </c>
      <c r="D43" s="16">
        <v>17007514</v>
      </c>
      <c r="E43" s="16">
        <v>15835025</v>
      </c>
      <c r="F43" s="17">
        <v>93.106053006923887</v>
      </c>
      <c r="H43" s="9"/>
    </row>
    <row r="44" spans="1:8" x14ac:dyDescent="0.25">
      <c r="A44" s="14"/>
      <c r="B44" s="19" t="s">
        <v>61</v>
      </c>
      <c r="C44" s="16">
        <v>1804753</v>
      </c>
      <c r="D44" s="16">
        <v>1713625</v>
      </c>
      <c r="E44" s="16">
        <v>1708413</v>
      </c>
      <c r="F44" s="17">
        <v>99.695849441972427</v>
      </c>
      <c r="H44" s="9"/>
    </row>
    <row r="45" spans="1:8" x14ac:dyDescent="0.25">
      <c r="A45" s="14"/>
      <c r="B45" s="19" t="s">
        <v>62</v>
      </c>
      <c r="C45" s="16">
        <v>2080826</v>
      </c>
      <c r="D45" s="16">
        <v>3553208</v>
      </c>
      <c r="E45" s="16">
        <v>3549707</v>
      </c>
      <c r="F45" s="17">
        <v>99.901469320118608</v>
      </c>
      <c r="H45" s="9"/>
    </row>
    <row r="46" spans="1:8" x14ac:dyDescent="0.25">
      <c r="A46" s="14"/>
      <c r="B46" s="19" t="s">
        <v>63</v>
      </c>
      <c r="C46" s="16">
        <v>1367904</v>
      </c>
      <c r="D46" s="16">
        <v>1352646</v>
      </c>
      <c r="E46" s="16">
        <v>1344028</v>
      </c>
      <c r="F46" s="17">
        <v>99.36287838798917</v>
      </c>
      <c r="H46" s="9"/>
    </row>
    <row r="47" spans="1:8" x14ac:dyDescent="0.25">
      <c r="A47" s="14"/>
      <c r="B47" s="19" t="s">
        <v>64</v>
      </c>
      <c r="C47" s="16">
        <v>108447</v>
      </c>
      <c r="D47" s="16">
        <v>366941</v>
      </c>
      <c r="E47" s="16">
        <v>362803</v>
      </c>
      <c r="F47" s="17">
        <v>98.872298271384224</v>
      </c>
      <c r="H47" s="9"/>
    </row>
    <row r="48" spans="1:8" x14ac:dyDescent="0.25">
      <c r="A48" s="14"/>
      <c r="B48" s="19" t="s">
        <v>65</v>
      </c>
      <c r="C48" s="16">
        <v>1038917</v>
      </c>
      <c r="D48" s="16">
        <v>1063704</v>
      </c>
      <c r="E48" s="16">
        <v>966750</v>
      </c>
      <c r="F48" s="17">
        <v>90.885246271519151</v>
      </c>
      <c r="H48" s="9"/>
    </row>
    <row r="49" spans="1:8" ht="26.4" x14ac:dyDescent="0.25">
      <c r="A49" s="14" t="s">
        <v>43</v>
      </c>
      <c r="B49" s="32" t="s">
        <v>66</v>
      </c>
      <c r="C49" s="16">
        <v>270</v>
      </c>
      <c r="D49" s="16">
        <v>270</v>
      </c>
      <c r="E49" s="16">
        <v>270</v>
      </c>
      <c r="F49" s="17">
        <v>100</v>
      </c>
      <c r="H49" s="9"/>
    </row>
    <row r="50" spans="1:8" s="24" customFormat="1" x14ac:dyDescent="0.25">
      <c r="A50" s="25" t="s">
        <v>37</v>
      </c>
      <c r="B50" s="26" t="s">
        <v>67</v>
      </c>
      <c r="C50" s="27">
        <v>2906212</v>
      </c>
      <c r="D50" s="27">
        <v>2442524</v>
      </c>
      <c r="E50" s="27">
        <v>2440161</v>
      </c>
      <c r="F50" s="28">
        <v>99.903255812430089</v>
      </c>
      <c r="H50" s="9"/>
    </row>
    <row r="51" spans="1:8" x14ac:dyDescent="0.25">
      <c r="A51" s="14" t="s">
        <v>53</v>
      </c>
      <c r="B51" s="15" t="s">
        <v>68</v>
      </c>
      <c r="C51" s="16">
        <v>1690997</v>
      </c>
      <c r="D51" s="16">
        <v>1027679</v>
      </c>
      <c r="E51" s="16">
        <v>1025608</v>
      </c>
      <c r="F51" s="17">
        <v>99.798477929392348</v>
      </c>
      <c r="H51" s="9"/>
    </row>
    <row r="52" spans="1:8" x14ac:dyDescent="0.25">
      <c r="A52" s="14" t="s">
        <v>55</v>
      </c>
      <c r="B52" s="15" t="s">
        <v>69</v>
      </c>
      <c r="C52" s="16">
        <v>1215215</v>
      </c>
      <c r="D52" s="16">
        <v>1414845</v>
      </c>
      <c r="E52" s="16">
        <v>1414553</v>
      </c>
      <c r="F52" s="17">
        <v>99.979361696864316</v>
      </c>
      <c r="H52" s="9"/>
    </row>
    <row r="53" spans="1:8" ht="13.8" thickBot="1" x14ac:dyDescent="0.3">
      <c r="A53" s="33"/>
      <c r="B53" s="30" t="s">
        <v>70</v>
      </c>
      <c r="C53" s="16">
        <v>27480</v>
      </c>
      <c r="D53" s="16">
        <v>248343</v>
      </c>
      <c r="E53" s="16">
        <v>248329</v>
      </c>
      <c r="F53" s="17">
        <v>99.994362635548413</v>
      </c>
      <c r="H53" s="9"/>
    </row>
    <row r="54" spans="1:8" ht="13.8" thickBot="1" x14ac:dyDescent="0.3">
      <c r="A54" s="34" t="s">
        <v>71</v>
      </c>
      <c r="B54" s="35" t="s">
        <v>72</v>
      </c>
      <c r="C54" s="36">
        <v>-11797655</v>
      </c>
      <c r="D54" s="36">
        <v>-10407055</v>
      </c>
      <c r="E54" s="36">
        <v>-7014126</v>
      </c>
      <c r="F54" s="37">
        <v>67.397798896998239</v>
      </c>
      <c r="H54" s="9"/>
    </row>
    <row r="55" spans="1:8" ht="13.8" thickTop="1" x14ac:dyDescent="0.25">
      <c r="A55" s="38"/>
      <c r="B55" s="39"/>
      <c r="C55" s="39"/>
      <c r="D55" s="39"/>
      <c r="E55" s="39"/>
      <c r="F55" s="39"/>
    </row>
    <row r="56" spans="1:8" x14ac:dyDescent="0.25">
      <c r="A56" s="40"/>
      <c r="B56" s="40"/>
      <c r="C56" s="40"/>
      <c r="D56" s="40"/>
      <c r="E56" s="40"/>
      <c r="F56" s="41"/>
    </row>
    <row r="57" spans="1:8" x14ac:dyDescent="0.25">
      <c r="A57" s="40"/>
      <c r="B57" s="40"/>
      <c r="C57" s="42"/>
      <c r="D57" s="42"/>
      <c r="E57" s="42"/>
      <c r="F57" s="40"/>
    </row>
    <row r="58" spans="1:8" x14ac:dyDescent="0.25">
      <c r="B58" s="43"/>
    </row>
    <row r="59" spans="1:8" x14ac:dyDescent="0.25">
      <c r="B59" s="43"/>
    </row>
    <row r="60" spans="1:8" x14ac:dyDescent="0.25">
      <c r="B60" s="43"/>
    </row>
    <row r="61" spans="1:8" x14ac:dyDescent="0.25">
      <c r="B61" s="43"/>
      <c r="C61" s="23"/>
      <c r="D61" s="23"/>
      <c r="E61" s="23"/>
    </row>
    <row r="62" spans="1:8" x14ac:dyDescent="0.25">
      <c r="B62" s="43"/>
      <c r="C62" s="23"/>
      <c r="D62" s="23"/>
      <c r="E62" s="23"/>
    </row>
    <row r="63" spans="1:8" x14ac:dyDescent="0.25">
      <c r="B63" s="43"/>
    </row>
    <row r="64" spans="1:8" x14ac:dyDescent="0.25">
      <c r="B64" s="43"/>
    </row>
    <row r="65" spans="1:5" x14ac:dyDescent="0.25">
      <c r="B65" s="43"/>
      <c r="C65" s="23"/>
      <c r="D65" s="23"/>
      <c r="E65" s="23"/>
    </row>
    <row r="66" spans="1:5" x14ac:dyDescent="0.25">
      <c r="A66" s="43"/>
      <c r="B66" s="43"/>
      <c r="C66" s="23"/>
      <c r="D66" s="23"/>
      <c r="E66" s="23"/>
    </row>
    <row r="67" spans="1:5" x14ac:dyDescent="0.25">
      <c r="A67" s="43"/>
      <c r="B67" s="43"/>
      <c r="C67" s="23"/>
      <c r="D67" s="23"/>
      <c r="E67" s="23"/>
    </row>
    <row r="68" spans="1:5" x14ac:dyDescent="0.25">
      <c r="B68" s="43"/>
    </row>
    <row r="69" spans="1:5" x14ac:dyDescent="0.25">
      <c r="B69" s="43"/>
      <c r="C69" s="23"/>
      <c r="D69" s="23"/>
      <c r="E69" s="23"/>
    </row>
    <row r="70" spans="1:5" x14ac:dyDescent="0.25">
      <c r="B70" s="43"/>
      <c r="C70" s="23"/>
      <c r="D70" s="23"/>
      <c r="E70" s="23"/>
    </row>
    <row r="71" spans="1:5" x14ac:dyDescent="0.25">
      <c r="B71" s="43"/>
      <c r="C71" s="23"/>
      <c r="D71" s="23"/>
      <c r="E71" s="23"/>
    </row>
    <row r="72" spans="1:5" x14ac:dyDescent="0.25">
      <c r="B72" s="43"/>
    </row>
    <row r="73" spans="1:5" x14ac:dyDescent="0.25">
      <c r="B73" s="43"/>
    </row>
    <row r="74" spans="1:5" x14ac:dyDescent="0.25">
      <c r="A74" s="43"/>
      <c r="B74" s="43"/>
      <c r="C74" s="23"/>
      <c r="D74" s="23"/>
      <c r="E74" s="23"/>
    </row>
    <row r="75" spans="1:5" x14ac:dyDescent="0.25">
      <c r="B75" s="43"/>
    </row>
    <row r="76" spans="1:5" x14ac:dyDescent="0.25">
      <c r="B76" s="43"/>
      <c r="C76" s="23"/>
      <c r="D76" s="23"/>
      <c r="E76" s="23"/>
    </row>
    <row r="77" spans="1:5" x14ac:dyDescent="0.25">
      <c r="B77" s="43"/>
      <c r="C77" s="23"/>
      <c r="D77" s="23"/>
      <c r="E77" s="23"/>
    </row>
    <row r="78" spans="1:5" x14ac:dyDescent="0.25">
      <c r="A78" s="43"/>
      <c r="B78" s="43"/>
      <c r="C78" s="23"/>
      <c r="D78" s="23"/>
      <c r="E78" s="23"/>
    </row>
    <row r="79" spans="1:5" x14ac:dyDescent="0.25">
      <c r="A79" s="43"/>
      <c r="B79" s="43"/>
      <c r="C79" s="23"/>
      <c r="D79" s="23"/>
      <c r="E79" s="23"/>
    </row>
    <row r="80" spans="1:5" x14ac:dyDescent="0.25">
      <c r="A80" s="43"/>
      <c r="B80" s="43"/>
      <c r="C80" s="23"/>
      <c r="D80" s="23"/>
      <c r="E80" s="23"/>
    </row>
    <row r="81" spans="1:5" x14ac:dyDescent="0.25">
      <c r="A81" s="43"/>
      <c r="B81" s="43"/>
      <c r="C81" s="23"/>
      <c r="D81" s="23"/>
      <c r="E81" s="23"/>
    </row>
    <row r="82" spans="1:5" x14ac:dyDescent="0.25">
      <c r="A82" s="43"/>
      <c r="B82" s="43"/>
      <c r="C82" s="23"/>
      <c r="D82" s="23"/>
      <c r="E82" s="23"/>
    </row>
    <row r="83" spans="1:5" x14ac:dyDescent="0.25">
      <c r="A83" s="43"/>
      <c r="B83" s="43"/>
      <c r="C83" s="23"/>
      <c r="D83" s="23"/>
      <c r="E83" s="23"/>
    </row>
    <row r="84" spans="1:5" x14ac:dyDescent="0.25">
      <c r="A84" s="43"/>
      <c r="B84" s="43"/>
      <c r="C84" s="23"/>
      <c r="D84" s="23"/>
      <c r="E84" s="23"/>
    </row>
    <row r="85" spans="1:5" x14ac:dyDescent="0.25">
      <c r="B85" s="43"/>
    </row>
    <row r="86" spans="1:5" x14ac:dyDescent="0.25">
      <c r="B86" s="43"/>
      <c r="C86" s="23"/>
      <c r="D86" s="23"/>
      <c r="E86" s="23"/>
    </row>
    <row r="87" spans="1:5" x14ac:dyDescent="0.25">
      <c r="A87" s="43"/>
      <c r="B87" s="43"/>
      <c r="C87" s="23"/>
      <c r="D87" s="23"/>
      <c r="E87" s="23"/>
    </row>
    <row r="122" spans="1:6" x14ac:dyDescent="0.25">
      <c r="A122" s="43"/>
      <c r="B122" s="43"/>
      <c r="F122" s="44"/>
    </row>
    <row r="123" spans="1:6" x14ac:dyDescent="0.25">
      <c r="A123" s="43"/>
      <c r="B123" s="43"/>
    </row>
    <row r="124" spans="1:6" x14ac:dyDescent="0.25">
      <c r="B124" s="43"/>
    </row>
    <row r="127" spans="1:6" x14ac:dyDescent="0.25">
      <c r="A127" s="43"/>
      <c r="B127" s="43"/>
    </row>
    <row r="128" spans="1:6" x14ac:dyDescent="0.25">
      <c r="B128" s="43"/>
    </row>
    <row r="130" spans="1:5" x14ac:dyDescent="0.25">
      <c r="A130" s="43"/>
      <c r="B130" s="43"/>
    </row>
    <row r="133" spans="1:5" x14ac:dyDescent="0.25">
      <c r="A133" s="43"/>
      <c r="B133" s="43"/>
    </row>
    <row r="134" spans="1:5" x14ac:dyDescent="0.25">
      <c r="A134" s="43"/>
      <c r="B134" s="43"/>
      <c r="C134" s="23"/>
      <c r="D134" s="23"/>
      <c r="E134" s="23"/>
    </row>
    <row r="135" spans="1:5" x14ac:dyDescent="0.25">
      <c r="A135" s="43"/>
      <c r="B135" s="43"/>
    </row>
    <row r="136" spans="1:5" x14ac:dyDescent="0.25">
      <c r="A136" s="43"/>
      <c r="B136" s="43"/>
      <c r="C136" s="23"/>
      <c r="D136" s="23"/>
      <c r="E136" s="23"/>
    </row>
    <row r="137" spans="1:5" x14ac:dyDescent="0.25">
      <c r="A137" s="43"/>
      <c r="B137" s="43"/>
      <c r="C137" s="23"/>
      <c r="D137" s="23"/>
      <c r="E137" s="23"/>
    </row>
    <row r="138" spans="1:5" x14ac:dyDescent="0.25">
      <c r="A138" s="43"/>
      <c r="B138" s="43"/>
      <c r="C138" s="23"/>
      <c r="D138" s="23"/>
      <c r="E138" s="23"/>
    </row>
    <row r="139" spans="1:5" x14ac:dyDescent="0.25">
      <c r="A139" s="43"/>
      <c r="B139" s="43"/>
      <c r="C139" s="23"/>
      <c r="D139" s="23"/>
      <c r="E139" s="23"/>
    </row>
    <row r="140" spans="1:5" x14ac:dyDescent="0.25">
      <c r="A140" s="43"/>
      <c r="B140" s="43"/>
      <c r="C140" s="23"/>
      <c r="D140" s="23"/>
      <c r="E140" s="23"/>
    </row>
    <row r="141" spans="1:5" x14ac:dyDescent="0.25">
      <c r="B141" s="43"/>
    </row>
    <row r="142" spans="1:5" x14ac:dyDescent="0.25">
      <c r="B142" s="43"/>
      <c r="C142" s="23"/>
      <c r="D142" s="23"/>
      <c r="E142" s="23"/>
    </row>
    <row r="143" spans="1:5" x14ac:dyDescent="0.25">
      <c r="B143" s="43"/>
      <c r="C143" s="23"/>
      <c r="D143" s="23"/>
      <c r="E143" s="23"/>
    </row>
    <row r="144" spans="1:5" x14ac:dyDescent="0.25">
      <c r="B144" s="43"/>
      <c r="C144" s="23"/>
      <c r="D144" s="23"/>
      <c r="E144" s="23"/>
    </row>
    <row r="145" spans="1:5" x14ac:dyDescent="0.25">
      <c r="B145" s="43"/>
      <c r="C145" s="23"/>
      <c r="D145" s="23"/>
      <c r="E145" s="23"/>
    </row>
    <row r="146" spans="1:5" x14ac:dyDescent="0.25">
      <c r="A146" s="43"/>
      <c r="B146" s="43"/>
      <c r="C146" s="23"/>
      <c r="D146" s="23"/>
      <c r="E146" s="23"/>
    </row>
    <row r="147" spans="1:5" x14ac:dyDescent="0.25">
      <c r="A147" s="43"/>
      <c r="B147" s="43"/>
      <c r="C147" s="23"/>
      <c r="D147" s="23"/>
      <c r="E147" s="23"/>
    </row>
    <row r="148" spans="1:5" x14ac:dyDescent="0.25">
      <c r="A148" s="43"/>
      <c r="B148" s="43"/>
      <c r="C148" s="23"/>
      <c r="D148" s="23"/>
      <c r="E148" s="23"/>
    </row>
    <row r="149" spans="1:5" x14ac:dyDescent="0.25">
      <c r="A149" s="43"/>
      <c r="B149" s="43"/>
      <c r="C149" s="23"/>
      <c r="D149" s="23"/>
      <c r="E149" s="23"/>
    </row>
    <row r="150" spans="1:5" x14ac:dyDescent="0.25">
      <c r="B150" s="43"/>
    </row>
    <row r="151" spans="1:5" x14ac:dyDescent="0.25">
      <c r="B151" s="43"/>
      <c r="C151" s="23"/>
      <c r="D151" s="23"/>
      <c r="E151" s="23"/>
    </row>
    <row r="152" spans="1:5" x14ac:dyDescent="0.25">
      <c r="A152" s="43"/>
      <c r="B152" s="43"/>
      <c r="C152" s="23"/>
      <c r="D152" s="23"/>
      <c r="E152" s="23"/>
    </row>
    <row r="153" spans="1:5" x14ac:dyDescent="0.25">
      <c r="A153" s="43"/>
      <c r="B153" s="43"/>
      <c r="E153" s="23"/>
    </row>
    <row r="154" spans="1:5" x14ac:dyDescent="0.25">
      <c r="A154" s="43"/>
      <c r="B154" s="43"/>
      <c r="E154" s="23"/>
    </row>
    <row r="155" spans="1:5" x14ac:dyDescent="0.25">
      <c r="A155" s="43"/>
      <c r="B155" s="43"/>
      <c r="E155" s="23"/>
    </row>
    <row r="156" spans="1:5" x14ac:dyDescent="0.25">
      <c r="A156" s="43"/>
      <c r="B156" s="43"/>
    </row>
    <row r="157" spans="1:5" x14ac:dyDescent="0.25">
      <c r="A157" s="43"/>
      <c r="B157" s="43"/>
      <c r="C157" s="23"/>
      <c r="D157" s="23"/>
      <c r="E157" s="23"/>
    </row>
    <row r="158" spans="1:5" x14ac:dyDescent="0.25">
      <c r="A158" s="43"/>
      <c r="B158" s="43"/>
    </row>
    <row r="159" spans="1:5" x14ac:dyDescent="0.25">
      <c r="A159" s="43"/>
      <c r="B159" s="43"/>
    </row>
    <row r="160" spans="1:5" x14ac:dyDescent="0.25">
      <c r="A160" s="43"/>
      <c r="B160" s="43"/>
    </row>
    <row r="161" spans="1:5" x14ac:dyDescent="0.25">
      <c r="A161" s="43"/>
      <c r="B161" s="43"/>
      <c r="C161" s="23"/>
      <c r="D161" s="23"/>
      <c r="E161" s="23"/>
    </row>
    <row r="162" spans="1:5" x14ac:dyDescent="0.25">
      <c r="A162" s="43"/>
      <c r="B162" s="43"/>
    </row>
  </sheetData>
  <mergeCells count="9">
    <mergeCell ref="A2:B2"/>
    <mergeCell ref="A3:F3"/>
    <mergeCell ref="A4:F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9"/>
  <sheetViews>
    <sheetView workbookViewId="0"/>
  </sheetViews>
  <sheetFormatPr defaultRowHeight="14.4" x14ac:dyDescent="0.3"/>
  <cols>
    <col min="1" max="1" width="14.5546875" customWidth="1"/>
    <col min="2" max="2" width="51.88671875" bestFit="1" customWidth="1"/>
    <col min="3" max="7" width="16.21875" customWidth="1"/>
    <col min="257" max="257" width="14.5546875" customWidth="1"/>
    <col min="258" max="258" width="51.88671875" bestFit="1" customWidth="1"/>
    <col min="259" max="263" width="16.21875" customWidth="1"/>
    <col min="513" max="513" width="14.5546875" customWidth="1"/>
    <col min="514" max="514" width="51.88671875" bestFit="1" customWidth="1"/>
    <col min="515" max="519" width="16.21875" customWidth="1"/>
    <col min="769" max="769" width="14.5546875" customWidth="1"/>
    <col min="770" max="770" width="51.88671875" bestFit="1" customWidth="1"/>
    <col min="771" max="775" width="16.21875" customWidth="1"/>
    <col min="1025" max="1025" width="14.5546875" customWidth="1"/>
    <col min="1026" max="1026" width="51.88671875" bestFit="1" customWidth="1"/>
    <col min="1027" max="1031" width="16.21875" customWidth="1"/>
    <col min="1281" max="1281" width="14.5546875" customWidth="1"/>
    <col min="1282" max="1282" width="51.88671875" bestFit="1" customWidth="1"/>
    <col min="1283" max="1287" width="16.21875" customWidth="1"/>
    <col min="1537" max="1537" width="14.5546875" customWidth="1"/>
    <col min="1538" max="1538" width="51.88671875" bestFit="1" customWidth="1"/>
    <col min="1539" max="1543" width="16.21875" customWidth="1"/>
    <col min="1793" max="1793" width="14.5546875" customWidth="1"/>
    <col min="1794" max="1794" width="51.88671875" bestFit="1" customWidth="1"/>
    <col min="1795" max="1799" width="16.21875" customWidth="1"/>
    <col min="2049" max="2049" width="14.5546875" customWidth="1"/>
    <col min="2050" max="2050" width="51.88671875" bestFit="1" customWidth="1"/>
    <col min="2051" max="2055" width="16.21875" customWidth="1"/>
    <col min="2305" max="2305" width="14.5546875" customWidth="1"/>
    <col min="2306" max="2306" width="51.88671875" bestFit="1" customWidth="1"/>
    <col min="2307" max="2311" width="16.21875" customWidth="1"/>
    <col min="2561" max="2561" width="14.5546875" customWidth="1"/>
    <col min="2562" max="2562" width="51.88671875" bestFit="1" customWidth="1"/>
    <col min="2563" max="2567" width="16.21875" customWidth="1"/>
    <col min="2817" max="2817" width="14.5546875" customWidth="1"/>
    <col min="2818" max="2818" width="51.88671875" bestFit="1" customWidth="1"/>
    <col min="2819" max="2823" width="16.21875" customWidth="1"/>
    <col min="3073" max="3073" width="14.5546875" customWidth="1"/>
    <col min="3074" max="3074" width="51.88671875" bestFit="1" customWidth="1"/>
    <col min="3075" max="3079" width="16.21875" customWidth="1"/>
    <col min="3329" max="3329" width="14.5546875" customWidth="1"/>
    <col min="3330" max="3330" width="51.88671875" bestFit="1" customWidth="1"/>
    <col min="3331" max="3335" width="16.21875" customWidth="1"/>
    <col min="3585" max="3585" width="14.5546875" customWidth="1"/>
    <col min="3586" max="3586" width="51.88671875" bestFit="1" customWidth="1"/>
    <col min="3587" max="3591" width="16.21875" customWidth="1"/>
    <col min="3841" max="3841" width="14.5546875" customWidth="1"/>
    <col min="3842" max="3842" width="51.88671875" bestFit="1" customWidth="1"/>
    <col min="3843" max="3847" width="16.21875" customWidth="1"/>
    <col min="4097" max="4097" width="14.5546875" customWidth="1"/>
    <col min="4098" max="4098" width="51.88671875" bestFit="1" customWidth="1"/>
    <col min="4099" max="4103" width="16.21875" customWidth="1"/>
    <col min="4353" max="4353" width="14.5546875" customWidth="1"/>
    <col min="4354" max="4354" width="51.88671875" bestFit="1" customWidth="1"/>
    <col min="4355" max="4359" width="16.21875" customWidth="1"/>
    <col min="4609" max="4609" width="14.5546875" customWidth="1"/>
    <col min="4610" max="4610" width="51.88671875" bestFit="1" customWidth="1"/>
    <col min="4611" max="4615" width="16.21875" customWidth="1"/>
    <col min="4865" max="4865" width="14.5546875" customWidth="1"/>
    <col min="4866" max="4866" width="51.88671875" bestFit="1" customWidth="1"/>
    <col min="4867" max="4871" width="16.21875" customWidth="1"/>
    <col min="5121" max="5121" width="14.5546875" customWidth="1"/>
    <col min="5122" max="5122" width="51.88671875" bestFit="1" customWidth="1"/>
    <col min="5123" max="5127" width="16.21875" customWidth="1"/>
    <col min="5377" max="5377" width="14.5546875" customWidth="1"/>
    <col min="5378" max="5378" width="51.88671875" bestFit="1" customWidth="1"/>
    <col min="5379" max="5383" width="16.21875" customWidth="1"/>
    <col min="5633" max="5633" width="14.5546875" customWidth="1"/>
    <col min="5634" max="5634" width="51.88671875" bestFit="1" customWidth="1"/>
    <col min="5635" max="5639" width="16.21875" customWidth="1"/>
    <col min="5889" max="5889" width="14.5546875" customWidth="1"/>
    <col min="5890" max="5890" width="51.88671875" bestFit="1" customWidth="1"/>
    <col min="5891" max="5895" width="16.21875" customWidth="1"/>
    <col min="6145" max="6145" width="14.5546875" customWidth="1"/>
    <col min="6146" max="6146" width="51.88671875" bestFit="1" customWidth="1"/>
    <col min="6147" max="6151" width="16.21875" customWidth="1"/>
    <col min="6401" max="6401" width="14.5546875" customWidth="1"/>
    <col min="6402" max="6402" width="51.88671875" bestFit="1" customWidth="1"/>
    <col min="6403" max="6407" width="16.21875" customWidth="1"/>
    <col min="6657" max="6657" width="14.5546875" customWidth="1"/>
    <col min="6658" max="6658" width="51.88671875" bestFit="1" customWidth="1"/>
    <col min="6659" max="6663" width="16.21875" customWidth="1"/>
    <col min="6913" max="6913" width="14.5546875" customWidth="1"/>
    <col min="6914" max="6914" width="51.88671875" bestFit="1" customWidth="1"/>
    <col min="6915" max="6919" width="16.21875" customWidth="1"/>
    <col min="7169" max="7169" width="14.5546875" customWidth="1"/>
    <col min="7170" max="7170" width="51.88671875" bestFit="1" customWidth="1"/>
    <col min="7171" max="7175" width="16.21875" customWidth="1"/>
    <col min="7425" max="7425" width="14.5546875" customWidth="1"/>
    <col min="7426" max="7426" width="51.88671875" bestFit="1" customWidth="1"/>
    <col min="7427" max="7431" width="16.21875" customWidth="1"/>
    <col min="7681" max="7681" width="14.5546875" customWidth="1"/>
    <col min="7682" max="7682" width="51.88671875" bestFit="1" customWidth="1"/>
    <col min="7683" max="7687" width="16.21875" customWidth="1"/>
    <col min="7937" max="7937" width="14.5546875" customWidth="1"/>
    <col min="7938" max="7938" width="51.88671875" bestFit="1" customWidth="1"/>
    <col min="7939" max="7943" width="16.21875" customWidth="1"/>
    <col min="8193" max="8193" width="14.5546875" customWidth="1"/>
    <col min="8194" max="8194" width="51.88671875" bestFit="1" customWidth="1"/>
    <col min="8195" max="8199" width="16.21875" customWidth="1"/>
    <col min="8449" max="8449" width="14.5546875" customWidth="1"/>
    <col min="8450" max="8450" width="51.88671875" bestFit="1" customWidth="1"/>
    <col min="8451" max="8455" width="16.21875" customWidth="1"/>
    <col min="8705" max="8705" width="14.5546875" customWidth="1"/>
    <col min="8706" max="8706" width="51.88671875" bestFit="1" customWidth="1"/>
    <col min="8707" max="8711" width="16.21875" customWidth="1"/>
    <col min="8961" max="8961" width="14.5546875" customWidth="1"/>
    <col min="8962" max="8962" width="51.88671875" bestFit="1" customWidth="1"/>
    <col min="8963" max="8967" width="16.21875" customWidth="1"/>
    <col min="9217" max="9217" width="14.5546875" customWidth="1"/>
    <col min="9218" max="9218" width="51.88671875" bestFit="1" customWidth="1"/>
    <col min="9219" max="9223" width="16.21875" customWidth="1"/>
    <col min="9473" max="9473" width="14.5546875" customWidth="1"/>
    <col min="9474" max="9474" width="51.88671875" bestFit="1" customWidth="1"/>
    <col min="9475" max="9479" width="16.21875" customWidth="1"/>
    <col min="9729" max="9729" width="14.5546875" customWidth="1"/>
    <col min="9730" max="9730" width="51.88671875" bestFit="1" customWidth="1"/>
    <col min="9731" max="9735" width="16.21875" customWidth="1"/>
    <col min="9985" max="9985" width="14.5546875" customWidth="1"/>
    <col min="9986" max="9986" width="51.88671875" bestFit="1" customWidth="1"/>
    <col min="9987" max="9991" width="16.21875" customWidth="1"/>
    <col min="10241" max="10241" width="14.5546875" customWidth="1"/>
    <col min="10242" max="10242" width="51.88671875" bestFit="1" customWidth="1"/>
    <col min="10243" max="10247" width="16.21875" customWidth="1"/>
    <col min="10497" max="10497" width="14.5546875" customWidth="1"/>
    <col min="10498" max="10498" width="51.88671875" bestFit="1" customWidth="1"/>
    <col min="10499" max="10503" width="16.21875" customWidth="1"/>
    <col min="10753" max="10753" width="14.5546875" customWidth="1"/>
    <col min="10754" max="10754" width="51.88671875" bestFit="1" customWidth="1"/>
    <col min="10755" max="10759" width="16.21875" customWidth="1"/>
    <col min="11009" max="11009" width="14.5546875" customWidth="1"/>
    <col min="11010" max="11010" width="51.88671875" bestFit="1" customWidth="1"/>
    <col min="11011" max="11015" width="16.21875" customWidth="1"/>
    <col min="11265" max="11265" width="14.5546875" customWidth="1"/>
    <col min="11266" max="11266" width="51.88671875" bestFit="1" customWidth="1"/>
    <col min="11267" max="11271" width="16.21875" customWidth="1"/>
    <col min="11521" max="11521" width="14.5546875" customWidth="1"/>
    <col min="11522" max="11522" width="51.88671875" bestFit="1" customWidth="1"/>
    <col min="11523" max="11527" width="16.21875" customWidth="1"/>
    <col min="11777" max="11777" width="14.5546875" customWidth="1"/>
    <col min="11778" max="11778" width="51.88671875" bestFit="1" customWidth="1"/>
    <col min="11779" max="11783" width="16.21875" customWidth="1"/>
    <col min="12033" max="12033" width="14.5546875" customWidth="1"/>
    <col min="12034" max="12034" width="51.88671875" bestFit="1" customWidth="1"/>
    <col min="12035" max="12039" width="16.21875" customWidth="1"/>
    <col min="12289" max="12289" width="14.5546875" customWidth="1"/>
    <col min="12290" max="12290" width="51.88671875" bestFit="1" customWidth="1"/>
    <col min="12291" max="12295" width="16.21875" customWidth="1"/>
    <col min="12545" max="12545" width="14.5546875" customWidth="1"/>
    <col min="12546" max="12546" width="51.88671875" bestFit="1" customWidth="1"/>
    <col min="12547" max="12551" width="16.21875" customWidth="1"/>
    <col min="12801" max="12801" width="14.5546875" customWidth="1"/>
    <col min="12802" max="12802" width="51.88671875" bestFit="1" customWidth="1"/>
    <col min="12803" max="12807" width="16.21875" customWidth="1"/>
    <col min="13057" max="13057" width="14.5546875" customWidth="1"/>
    <col min="13058" max="13058" width="51.88671875" bestFit="1" customWidth="1"/>
    <col min="13059" max="13063" width="16.21875" customWidth="1"/>
    <col min="13313" max="13313" width="14.5546875" customWidth="1"/>
    <col min="13314" max="13314" width="51.88671875" bestFit="1" customWidth="1"/>
    <col min="13315" max="13319" width="16.21875" customWidth="1"/>
    <col min="13569" max="13569" width="14.5546875" customWidth="1"/>
    <col min="13570" max="13570" width="51.88671875" bestFit="1" customWidth="1"/>
    <col min="13571" max="13575" width="16.21875" customWidth="1"/>
    <col min="13825" max="13825" width="14.5546875" customWidth="1"/>
    <col min="13826" max="13826" width="51.88671875" bestFit="1" customWidth="1"/>
    <col min="13827" max="13831" width="16.21875" customWidth="1"/>
    <col min="14081" max="14081" width="14.5546875" customWidth="1"/>
    <col min="14082" max="14082" width="51.88671875" bestFit="1" customWidth="1"/>
    <col min="14083" max="14087" width="16.21875" customWidth="1"/>
    <col min="14337" max="14337" width="14.5546875" customWidth="1"/>
    <col min="14338" max="14338" width="51.88671875" bestFit="1" customWidth="1"/>
    <col min="14339" max="14343" width="16.21875" customWidth="1"/>
    <col min="14593" max="14593" width="14.5546875" customWidth="1"/>
    <col min="14594" max="14594" width="51.88671875" bestFit="1" customWidth="1"/>
    <col min="14595" max="14599" width="16.21875" customWidth="1"/>
    <col min="14849" max="14849" width="14.5546875" customWidth="1"/>
    <col min="14850" max="14850" width="51.88671875" bestFit="1" customWidth="1"/>
    <col min="14851" max="14855" width="16.21875" customWidth="1"/>
    <col min="15105" max="15105" width="14.5546875" customWidth="1"/>
    <col min="15106" max="15106" width="51.88671875" bestFit="1" customWidth="1"/>
    <col min="15107" max="15111" width="16.21875" customWidth="1"/>
    <col min="15361" max="15361" width="14.5546875" customWidth="1"/>
    <col min="15362" max="15362" width="51.88671875" bestFit="1" customWidth="1"/>
    <col min="15363" max="15367" width="16.21875" customWidth="1"/>
    <col min="15617" max="15617" width="14.5546875" customWidth="1"/>
    <col min="15618" max="15618" width="51.88671875" bestFit="1" customWidth="1"/>
    <col min="15619" max="15623" width="16.21875" customWidth="1"/>
    <col min="15873" max="15873" width="14.5546875" customWidth="1"/>
    <col min="15874" max="15874" width="51.88671875" bestFit="1" customWidth="1"/>
    <col min="15875" max="15879" width="16.21875" customWidth="1"/>
    <col min="16129" max="16129" width="14.5546875" customWidth="1"/>
    <col min="16130" max="16130" width="51.88671875" bestFit="1" customWidth="1"/>
    <col min="16131" max="16135" width="16.21875" customWidth="1"/>
  </cols>
  <sheetData>
    <row r="1" spans="1:8" x14ac:dyDescent="0.3">
      <c r="A1" s="50" t="s">
        <v>0</v>
      </c>
      <c r="B1" s="50"/>
      <c r="C1" s="50"/>
      <c r="D1" s="50"/>
      <c r="E1" s="50"/>
      <c r="F1" s="50"/>
      <c r="G1" s="51" t="s">
        <v>138</v>
      </c>
      <c r="H1" s="52"/>
    </row>
    <row r="2" spans="1:8" x14ac:dyDescent="0.3">
      <c r="A2" s="1119">
        <v>44644</v>
      </c>
      <c r="B2" s="1120"/>
      <c r="C2" s="50"/>
      <c r="D2" s="50"/>
      <c r="E2" s="50"/>
      <c r="F2" s="50"/>
      <c r="G2" s="51" t="s">
        <v>2</v>
      </c>
      <c r="H2" s="52"/>
    </row>
    <row r="3" spans="1:8" x14ac:dyDescent="0.3">
      <c r="A3" s="1121" t="s">
        <v>108</v>
      </c>
      <c r="B3" s="1122"/>
      <c r="C3" s="1122"/>
      <c r="D3" s="1122"/>
      <c r="E3" s="1122"/>
      <c r="F3" s="1122"/>
      <c r="G3" s="1122"/>
      <c r="H3" s="52"/>
    </row>
    <row r="4" spans="1:8" x14ac:dyDescent="0.3">
      <c r="A4" s="50"/>
      <c r="B4" s="1123" t="s">
        <v>139</v>
      </c>
      <c r="C4" s="1122"/>
      <c r="D4" s="1124"/>
      <c r="E4" s="1124"/>
      <c r="F4" s="53"/>
      <c r="G4" s="53"/>
      <c r="H4" s="52"/>
    </row>
    <row r="5" spans="1:8" ht="15" thickBot="1" x14ac:dyDescent="0.35">
      <c r="A5" s="50"/>
      <c r="B5" s="54"/>
      <c r="C5" s="55"/>
      <c r="D5" s="55"/>
      <c r="E5" s="53"/>
      <c r="F5" s="53"/>
      <c r="G5" s="53"/>
      <c r="H5" s="52"/>
    </row>
    <row r="6" spans="1:8" x14ac:dyDescent="0.3">
      <c r="A6" s="1125" t="s">
        <v>140</v>
      </c>
      <c r="B6" s="1127" t="s">
        <v>4</v>
      </c>
      <c r="C6" s="1129" t="s">
        <v>141</v>
      </c>
      <c r="D6" s="1131" t="s">
        <v>142</v>
      </c>
      <c r="E6" s="1129" t="s">
        <v>143</v>
      </c>
      <c r="F6" s="1129" t="s">
        <v>144</v>
      </c>
      <c r="G6" s="1134" t="s">
        <v>8</v>
      </c>
      <c r="H6" s="52"/>
    </row>
    <row r="7" spans="1:8" ht="18.75" customHeight="1" thickBot="1" x14ac:dyDescent="0.35">
      <c r="A7" s="1126"/>
      <c r="B7" s="1128"/>
      <c r="C7" s="1130"/>
      <c r="D7" s="1132" t="s">
        <v>145</v>
      </c>
      <c r="E7" s="1133"/>
      <c r="F7" s="1130"/>
      <c r="G7" s="1135"/>
      <c r="H7" s="52"/>
    </row>
    <row r="8" spans="1:8" x14ac:dyDescent="0.3">
      <c r="A8" s="56"/>
      <c r="B8" s="57"/>
      <c r="C8" s="58"/>
      <c r="D8" s="59"/>
      <c r="E8" s="60"/>
      <c r="F8" s="58"/>
      <c r="G8" s="61"/>
      <c r="H8" s="52"/>
    </row>
    <row r="9" spans="1:8" x14ac:dyDescent="0.3">
      <c r="A9" s="62">
        <v>110</v>
      </c>
      <c r="B9" s="63" t="s">
        <v>146</v>
      </c>
      <c r="C9" s="64">
        <v>2558573</v>
      </c>
      <c r="D9" s="64">
        <v>2089143</v>
      </c>
      <c r="E9" s="64">
        <v>2089143</v>
      </c>
      <c r="F9" s="64">
        <v>3167002</v>
      </c>
      <c r="G9" s="65">
        <v>151.59335670176719</v>
      </c>
      <c r="H9" s="52"/>
    </row>
    <row r="10" spans="1:8" x14ac:dyDescent="0.3">
      <c r="A10" s="66">
        <v>111</v>
      </c>
      <c r="B10" s="67" t="s">
        <v>147</v>
      </c>
      <c r="C10" s="68">
        <v>-26068</v>
      </c>
      <c r="D10" s="68">
        <v>36310</v>
      </c>
      <c r="E10" s="68">
        <v>36310</v>
      </c>
      <c r="F10" s="68">
        <v>17876</v>
      </c>
      <c r="G10" s="69">
        <v>49.231616634535939</v>
      </c>
      <c r="H10" s="52"/>
    </row>
    <row r="11" spans="1:8" x14ac:dyDescent="0.3">
      <c r="A11" s="70" t="s">
        <v>148</v>
      </c>
      <c r="B11" s="67" t="s">
        <v>149</v>
      </c>
      <c r="C11" s="68">
        <v>3090068</v>
      </c>
      <c r="D11" s="68">
        <v>36269</v>
      </c>
      <c r="E11" s="68">
        <v>36269</v>
      </c>
      <c r="F11" s="68">
        <v>3304281</v>
      </c>
      <c r="G11" s="69">
        <v>9110.4827814386936</v>
      </c>
      <c r="H11" s="52"/>
    </row>
    <row r="12" spans="1:8" x14ac:dyDescent="0.3">
      <c r="A12" s="70">
        <v>111002</v>
      </c>
      <c r="B12" s="67" t="s">
        <v>150</v>
      </c>
      <c r="C12" s="68">
        <v>52631</v>
      </c>
      <c r="D12" s="68">
        <v>41</v>
      </c>
      <c r="E12" s="68">
        <v>41</v>
      </c>
      <c r="F12" s="68">
        <v>41410</v>
      </c>
      <c r="G12" s="69">
        <v>101000</v>
      </c>
      <c r="H12" s="52"/>
    </row>
    <row r="13" spans="1:8" x14ac:dyDescent="0.3">
      <c r="A13" s="70">
        <v>111003</v>
      </c>
      <c r="B13" s="67" t="s">
        <v>151</v>
      </c>
      <c r="C13" s="68">
        <v>-3146223</v>
      </c>
      <c r="D13" s="68">
        <v>0</v>
      </c>
      <c r="E13" s="68">
        <v>0</v>
      </c>
      <c r="F13" s="68">
        <v>-3277965</v>
      </c>
      <c r="G13" s="69">
        <v>0</v>
      </c>
      <c r="H13" s="52"/>
    </row>
    <row r="14" spans="1:8" x14ac:dyDescent="0.3">
      <c r="A14" s="70">
        <v>111004</v>
      </c>
      <c r="B14" s="67" t="s">
        <v>152</v>
      </c>
      <c r="C14" s="68">
        <v>-22544</v>
      </c>
      <c r="D14" s="68">
        <v>0</v>
      </c>
      <c r="E14" s="68">
        <v>0</v>
      </c>
      <c r="F14" s="68">
        <v>-49850</v>
      </c>
      <c r="G14" s="69">
        <v>0</v>
      </c>
      <c r="H14" s="52"/>
    </row>
    <row r="15" spans="1:8" x14ac:dyDescent="0.3">
      <c r="A15" s="66">
        <v>112</v>
      </c>
      <c r="B15" s="67" t="s">
        <v>153</v>
      </c>
      <c r="C15" s="68">
        <v>2349560</v>
      </c>
      <c r="D15" s="68">
        <v>1813344</v>
      </c>
      <c r="E15" s="68">
        <v>1813344</v>
      </c>
      <c r="F15" s="68">
        <v>2859372</v>
      </c>
      <c r="G15" s="69">
        <v>157.68502832336281</v>
      </c>
      <c r="H15" s="52"/>
    </row>
    <row r="16" spans="1:8" x14ac:dyDescent="0.3">
      <c r="A16" s="70" t="s">
        <v>154</v>
      </c>
      <c r="B16" s="67" t="s">
        <v>155</v>
      </c>
      <c r="C16" s="68">
        <v>-30847</v>
      </c>
      <c r="D16" s="68">
        <v>1813344</v>
      </c>
      <c r="E16" s="68">
        <v>1813344</v>
      </c>
      <c r="F16" s="68">
        <v>-37341</v>
      </c>
      <c r="G16" s="69">
        <v>-2.0592342103869976</v>
      </c>
      <c r="H16" s="52"/>
    </row>
    <row r="17" spans="1:8" x14ac:dyDescent="0.3">
      <c r="A17" s="66">
        <v>113</v>
      </c>
      <c r="B17" s="67" t="s">
        <v>156</v>
      </c>
      <c r="C17" s="68">
        <v>235081</v>
      </c>
      <c r="D17" s="68">
        <v>239489</v>
      </c>
      <c r="E17" s="68">
        <v>239489</v>
      </c>
      <c r="F17" s="68">
        <v>289754</v>
      </c>
      <c r="G17" s="69">
        <v>120.98843788232445</v>
      </c>
      <c r="H17" s="71"/>
    </row>
    <row r="18" spans="1:8" x14ac:dyDescent="0.3">
      <c r="A18" s="72">
        <v>120</v>
      </c>
      <c r="B18" s="63" t="s">
        <v>157</v>
      </c>
      <c r="C18" s="73">
        <v>5</v>
      </c>
      <c r="D18" s="73">
        <v>0</v>
      </c>
      <c r="E18" s="73">
        <v>0</v>
      </c>
      <c r="F18" s="73">
        <v>11</v>
      </c>
      <c r="G18" s="74">
        <v>0</v>
      </c>
      <c r="H18" s="75"/>
    </row>
    <row r="19" spans="1:8" x14ac:dyDescent="0.3">
      <c r="A19" s="66">
        <v>122</v>
      </c>
      <c r="B19" s="67" t="s">
        <v>158</v>
      </c>
      <c r="C19" s="68">
        <v>0</v>
      </c>
      <c r="D19" s="68">
        <v>0</v>
      </c>
      <c r="E19" s="68">
        <v>0</v>
      </c>
      <c r="F19" s="68">
        <v>0</v>
      </c>
      <c r="G19" s="69">
        <v>0</v>
      </c>
      <c r="H19" s="75"/>
    </row>
    <row r="20" spans="1:8" x14ac:dyDescent="0.3">
      <c r="A20" s="66">
        <v>123</v>
      </c>
      <c r="B20" s="67" t="s">
        <v>159</v>
      </c>
      <c r="C20" s="68">
        <v>5</v>
      </c>
      <c r="D20" s="68">
        <v>0</v>
      </c>
      <c r="E20" s="68">
        <v>0</v>
      </c>
      <c r="F20" s="68">
        <v>11</v>
      </c>
      <c r="G20" s="69">
        <v>0</v>
      </c>
      <c r="H20" s="76"/>
    </row>
    <row r="21" spans="1:8" x14ac:dyDescent="0.3">
      <c r="A21" s="70" t="s">
        <v>160</v>
      </c>
      <c r="B21" s="67" t="s">
        <v>161</v>
      </c>
      <c r="C21" s="68">
        <v>5</v>
      </c>
      <c r="D21" s="68">
        <v>0</v>
      </c>
      <c r="E21" s="68">
        <v>0</v>
      </c>
      <c r="F21" s="68">
        <v>11</v>
      </c>
      <c r="G21" s="69">
        <v>0</v>
      </c>
      <c r="H21" s="50"/>
    </row>
    <row r="22" spans="1:8" x14ac:dyDescent="0.3">
      <c r="A22" s="77">
        <v>130</v>
      </c>
      <c r="B22" s="63" t="s">
        <v>162</v>
      </c>
      <c r="C22" s="73">
        <v>9268251</v>
      </c>
      <c r="D22" s="73">
        <v>9670170</v>
      </c>
      <c r="E22" s="73">
        <v>9670170</v>
      </c>
      <c r="F22" s="73">
        <v>10327344</v>
      </c>
      <c r="G22" s="74">
        <v>106.7958888003003</v>
      </c>
      <c r="H22" s="75"/>
    </row>
    <row r="23" spans="1:8" x14ac:dyDescent="0.3">
      <c r="A23" s="66">
        <v>131</v>
      </c>
      <c r="B23" s="67" t="s">
        <v>163</v>
      </c>
      <c r="C23" s="68">
        <v>6791757</v>
      </c>
      <c r="D23" s="68">
        <v>7038792</v>
      </c>
      <c r="E23" s="68">
        <v>7038792</v>
      </c>
      <c r="F23" s="68">
        <v>7760691</v>
      </c>
      <c r="G23" s="69">
        <v>110.2560069966551</v>
      </c>
      <c r="H23" s="75"/>
    </row>
    <row r="24" spans="1:8" x14ac:dyDescent="0.3">
      <c r="A24" s="66">
        <v>132</v>
      </c>
      <c r="B24" s="67" t="s">
        <v>164</v>
      </c>
      <c r="C24" s="68">
        <v>2257738</v>
      </c>
      <c r="D24" s="68">
        <v>2438989</v>
      </c>
      <c r="E24" s="68">
        <v>2438989</v>
      </c>
      <c r="F24" s="68">
        <v>2369823</v>
      </c>
      <c r="G24" s="69">
        <v>97.164152851857878</v>
      </c>
      <c r="H24" s="50"/>
    </row>
    <row r="25" spans="1:8" x14ac:dyDescent="0.3">
      <c r="A25" s="70">
        <v>132001</v>
      </c>
      <c r="B25" s="67" t="s">
        <v>165</v>
      </c>
      <c r="C25" s="68">
        <v>1199259</v>
      </c>
      <c r="D25" s="68">
        <v>1269234</v>
      </c>
      <c r="E25" s="68">
        <v>1269234</v>
      </c>
      <c r="F25" s="68">
        <v>1236780</v>
      </c>
      <c r="G25" s="69">
        <v>97.443024690482602</v>
      </c>
      <c r="H25" s="50"/>
    </row>
    <row r="26" spans="1:8" x14ac:dyDescent="0.3">
      <c r="A26" s="70">
        <v>132003</v>
      </c>
      <c r="B26" s="67" t="s">
        <v>166</v>
      </c>
      <c r="C26" s="68">
        <v>206554</v>
      </c>
      <c r="D26" s="68">
        <v>210227</v>
      </c>
      <c r="E26" s="68">
        <v>210227</v>
      </c>
      <c r="F26" s="68">
        <v>214776</v>
      </c>
      <c r="G26" s="78">
        <v>102.16385145580729</v>
      </c>
      <c r="H26" s="75"/>
    </row>
    <row r="27" spans="1:8" x14ac:dyDescent="0.3">
      <c r="A27" s="70">
        <v>132005</v>
      </c>
      <c r="B27" s="67" t="s">
        <v>167</v>
      </c>
      <c r="C27" s="68">
        <v>56929</v>
      </c>
      <c r="D27" s="68">
        <v>58991</v>
      </c>
      <c r="E27" s="68">
        <v>58991</v>
      </c>
      <c r="F27" s="68">
        <v>55317</v>
      </c>
      <c r="G27" s="69">
        <v>93.771931311556003</v>
      </c>
      <c r="H27" s="50"/>
    </row>
    <row r="28" spans="1:8" x14ac:dyDescent="0.3">
      <c r="A28" s="70">
        <v>132007</v>
      </c>
      <c r="B28" s="67" t="s">
        <v>168</v>
      </c>
      <c r="C28" s="68">
        <v>4814</v>
      </c>
      <c r="D28" s="68">
        <v>4741</v>
      </c>
      <c r="E28" s="68">
        <v>4741</v>
      </c>
      <c r="F28" s="68">
        <v>5146</v>
      </c>
      <c r="G28" s="69">
        <v>108.54250158194473</v>
      </c>
      <c r="H28" s="50"/>
    </row>
    <row r="29" spans="1:8" x14ac:dyDescent="0.3">
      <c r="A29" s="70">
        <v>132009</v>
      </c>
      <c r="B29" s="67" t="s">
        <v>169</v>
      </c>
      <c r="C29" s="68">
        <v>754285</v>
      </c>
      <c r="D29" s="68">
        <v>860266</v>
      </c>
      <c r="E29" s="68">
        <v>860266</v>
      </c>
      <c r="F29" s="68">
        <v>823106</v>
      </c>
      <c r="G29" s="69">
        <v>95.680405827964833</v>
      </c>
      <c r="H29" s="50"/>
    </row>
    <row r="30" spans="1:8" x14ac:dyDescent="0.3">
      <c r="A30" s="70">
        <v>132011</v>
      </c>
      <c r="B30" s="67" t="s">
        <v>170</v>
      </c>
      <c r="C30" s="68">
        <v>11876</v>
      </c>
      <c r="D30" s="68">
        <v>11703</v>
      </c>
      <c r="E30" s="68">
        <v>11703</v>
      </c>
      <c r="F30" s="68">
        <v>10058</v>
      </c>
      <c r="G30" s="69">
        <v>85.943775100401609</v>
      </c>
      <c r="H30" s="50"/>
    </row>
    <row r="31" spans="1:8" x14ac:dyDescent="0.3">
      <c r="A31" s="70">
        <v>132012</v>
      </c>
      <c r="B31" s="67" t="s">
        <v>171</v>
      </c>
      <c r="C31" s="68">
        <v>275</v>
      </c>
      <c r="D31" s="68">
        <v>212</v>
      </c>
      <c r="E31" s="68">
        <v>212</v>
      </c>
      <c r="F31" s="68">
        <v>271</v>
      </c>
      <c r="G31" s="69">
        <v>127.83018867924528</v>
      </c>
      <c r="H31" s="50"/>
    </row>
    <row r="32" spans="1:8" x14ac:dyDescent="0.3">
      <c r="A32" s="70">
        <v>132013</v>
      </c>
      <c r="B32" s="67" t="s">
        <v>172</v>
      </c>
      <c r="C32" s="68">
        <v>23746</v>
      </c>
      <c r="D32" s="68">
        <v>23615</v>
      </c>
      <c r="E32" s="68">
        <v>23615</v>
      </c>
      <c r="F32" s="68">
        <v>24369</v>
      </c>
      <c r="G32" s="78">
        <v>103.19288587762016</v>
      </c>
      <c r="H32" s="75"/>
    </row>
    <row r="33" spans="1:8" x14ac:dyDescent="0.3">
      <c r="A33" s="66">
        <v>134</v>
      </c>
      <c r="B33" s="67" t="s">
        <v>173</v>
      </c>
      <c r="C33" s="68">
        <v>141232</v>
      </c>
      <c r="D33" s="68">
        <v>113194</v>
      </c>
      <c r="E33" s="68">
        <v>113194</v>
      </c>
      <c r="F33" s="68">
        <v>117265</v>
      </c>
      <c r="G33" s="69">
        <v>103.59648037881867</v>
      </c>
      <c r="H33" s="50"/>
    </row>
    <row r="34" spans="1:8" x14ac:dyDescent="0.3">
      <c r="A34" s="70" t="s">
        <v>174</v>
      </c>
      <c r="B34" s="67" t="s">
        <v>175</v>
      </c>
      <c r="C34" s="68">
        <v>85</v>
      </c>
      <c r="D34" s="68">
        <v>99</v>
      </c>
      <c r="E34" s="68">
        <v>99</v>
      </c>
      <c r="F34" s="68">
        <v>82</v>
      </c>
      <c r="G34" s="69">
        <v>82.828282828282823</v>
      </c>
      <c r="H34" s="76"/>
    </row>
    <row r="35" spans="1:8" x14ac:dyDescent="0.3">
      <c r="A35" s="79">
        <v>134002</v>
      </c>
      <c r="B35" s="67" t="s">
        <v>176</v>
      </c>
      <c r="C35" s="68">
        <v>141147</v>
      </c>
      <c r="D35" s="68">
        <v>113095</v>
      </c>
      <c r="E35" s="68">
        <v>113095</v>
      </c>
      <c r="F35" s="68">
        <v>117183</v>
      </c>
      <c r="G35" s="80">
        <v>103.61466024138998</v>
      </c>
      <c r="H35" s="50"/>
    </row>
    <row r="36" spans="1:8" x14ac:dyDescent="0.3">
      <c r="A36" s="66">
        <v>139</v>
      </c>
      <c r="B36" s="67" t="s">
        <v>177</v>
      </c>
      <c r="C36" s="68">
        <v>77524</v>
      </c>
      <c r="D36" s="68">
        <v>79195</v>
      </c>
      <c r="E36" s="68">
        <v>79195</v>
      </c>
      <c r="F36" s="68">
        <v>79565</v>
      </c>
      <c r="G36" s="80">
        <v>100.46720121219774</v>
      </c>
      <c r="H36" s="50"/>
    </row>
    <row r="37" spans="1:8" x14ac:dyDescent="0.3">
      <c r="A37" s="72">
        <v>140</v>
      </c>
      <c r="B37" s="63" t="s">
        <v>178</v>
      </c>
      <c r="C37" s="73">
        <v>19904</v>
      </c>
      <c r="D37" s="73">
        <v>23960</v>
      </c>
      <c r="E37" s="73">
        <v>23960</v>
      </c>
      <c r="F37" s="73">
        <v>28735</v>
      </c>
      <c r="G37" s="74">
        <v>119.92904841402337</v>
      </c>
      <c r="H37" s="75"/>
    </row>
    <row r="38" spans="1:8" x14ac:dyDescent="0.3">
      <c r="A38" s="66">
        <v>141</v>
      </c>
      <c r="B38" s="67" t="s">
        <v>179</v>
      </c>
      <c r="C38" s="68">
        <v>16</v>
      </c>
      <c r="D38" s="68">
        <v>0</v>
      </c>
      <c r="E38" s="68">
        <v>0</v>
      </c>
      <c r="F38" s="68">
        <v>10</v>
      </c>
      <c r="G38" s="69">
        <v>0</v>
      </c>
      <c r="H38" s="50"/>
    </row>
    <row r="39" spans="1:8" x14ac:dyDescent="0.3">
      <c r="A39" s="66">
        <v>142</v>
      </c>
      <c r="B39" s="67" t="s">
        <v>180</v>
      </c>
      <c r="C39" s="68">
        <v>0</v>
      </c>
      <c r="D39" s="68">
        <v>0</v>
      </c>
      <c r="E39" s="68">
        <v>0</v>
      </c>
      <c r="F39" s="68">
        <v>1</v>
      </c>
      <c r="G39" s="69">
        <v>0</v>
      </c>
      <c r="H39" s="50"/>
    </row>
    <row r="40" spans="1:8" x14ac:dyDescent="0.3">
      <c r="A40" s="66">
        <v>143</v>
      </c>
      <c r="B40" s="67" t="s">
        <v>181</v>
      </c>
      <c r="C40" s="68">
        <v>19888</v>
      </c>
      <c r="D40" s="68">
        <v>23960</v>
      </c>
      <c r="E40" s="68">
        <v>23960</v>
      </c>
      <c r="F40" s="68">
        <v>28724</v>
      </c>
      <c r="G40" s="69">
        <v>119.88313856427379</v>
      </c>
      <c r="H40" s="50"/>
    </row>
    <row r="41" spans="1:8" x14ac:dyDescent="0.3">
      <c r="A41" s="66">
        <v>149</v>
      </c>
      <c r="B41" s="67" t="s">
        <v>182</v>
      </c>
      <c r="C41" s="68">
        <v>0</v>
      </c>
      <c r="D41" s="68">
        <v>0</v>
      </c>
      <c r="E41" s="68">
        <v>0</v>
      </c>
      <c r="F41" s="68">
        <v>0</v>
      </c>
      <c r="G41" s="69">
        <v>0</v>
      </c>
      <c r="H41" s="50"/>
    </row>
    <row r="42" spans="1:8" ht="24.75" customHeight="1" x14ac:dyDescent="0.3">
      <c r="A42" s="72">
        <v>160</v>
      </c>
      <c r="B42" s="81" t="s">
        <v>183</v>
      </c>
      <c r="C42" s="73">
        <v>20007</v>
      </c>
      <c r="D42" s="73">
        <v>15578</v>
      </c>
      <c r="E42" s="73">
        <v>15578</v>
      </c>
      <c r="F42" s="73">
        <v>22947</v>
      </c>
      <c r="G42" s="74">
        <v>147.30389010142508</v>
      </c>
      <c r="H42" s="50"/>
    </row>
    <row r="43" spans="1:8" ht="15" thickBot="1" x14ac:dyDescent="0.35">
      <c r="A43" s="82">
        <v>190</v>
      </c>
      <c r="B43" s="83" t="s">
        <v>184</v>
      </c>
      <c r="C43" s="84">
        <v>-1318</v>
      </c>
      <c r="D43" s="84">
        <v>0</v>
      </c>
      <c r="E43" s="84">
        <v>0</v>
      </c>
      <c r="F43" s="84">
        <v>0</v>
      </c>
      <c r="G43" s="85">
        <v>0</v>
      </c>
      <c r="H43" s="75"/>
    </row>
    <row r="44" spans="1:8" ht="15" thickBot="1" x14ac:dyDescent="0.35">
      <c r="A44" s="86">
        <v>100</v>
      </c>
      <c r="B44" s="87" t="s">
        <v>185</v>
      </c>
      <c r="C44" s="88">
        <v>11865422</v>
      </c>
      <c r="D44" s="88">
        <v>11798851</v>
      </c>
      <c r="E44" s="88">
        <v>11798851</v>
      </c>
      <c r="F44" s="88">
        <v>13546039</v>
      </c>
      <c r="G44" s="89">
        <v>114.80811987540143</v>
      </c>
      <c r="H44" s="75"/>
    </row>
    <row r="45" spans="1:8" ht="15" thickTop="1" x14ac:dyDescent="0.3">
      <c r="A45" s="90"/>
      <c r="B45" s="90"/>
      <c r="C45" s="90"/>
      <c r="D45" s="90"/>
      <c r="E45" s="90"/>
      <c r="F45" s="90"/>
      <c r="G45" s="90"/>
      <c r="H45" s="50"/>
    </row>
    <row r="46" spans="1:8" x14ac:dyDescent="0.3">
      <c r="A46" s="90"/>
      <c r="B46" s="90"/>
      <c r="C46" s="90"/>
      <c r="D46" s="90"/>
      <c r="E46" s="90"/>
      <c r="F46" s="90"/>
      <c r="G46" s="90"/>
      <c r="H46" s="52"/>
    </row>
    <row r="47" spans="1:8" x14ac:dyDescent="0.3">
      <c r="A47" s="91"/>
      <c r="B47" s="91"/>
      <c r="C47" s="76"/>
      <c r="D47" s="76"/>
      <c r="E47" s="76"/>
      <c r="F47" s="76"/>
      <c r="G47" s="50"/>
      <c r="H47" s="52"/>
    </row>
    <row r="48" spans="1:8" x14ac:dyDescent="0.3">
      <c r="A48" s="91"/>
      <c r="B48" s="91"/>
      <c r="C48" s="50"/>
      <c r="D48" s="50"/>
      <c r="E48" s="50"/>
      <c r="F48" s="50"/>
      <c r="G48" s="50"/>
      <c r="H48" s="52"/>
    </row>
    <row r="49" spans="1:8" x14ac:dyDescent="0.3">
      <c r="A49" s="91"/>
      <c r="B49" s="91"/>
      <c r="C49" s="76"/>
      <c r="D49" s="76"/>
      <c r="E49" s="76"/>
      <c r="F49" s="76"/>
      <c r="G49" s="50"/>
      <c r="H49" s="52"/>
    </row>
    <row r="50" spans="1:8" x14ac:dyDescent="0.3">
      <c r="A50" s="91"/>
      <c r="B50" s="91"/>
      <c r="C50" s="76"/>
      <c r="D50" s="76"/>
      <c r="E50" s="76"/>
      <c r="F50" s="76"/>
      <c r="G50" s="50"/>
      <c r="H50" s="52"/>
    </row>
    <row r="51" spans="1:8" x14ac:dyDescent="0.3">
      <c r="A51" s="50"/>
      <c r="B51" s="91"/>
      <c r="C51" s="50"/>
      <c r="D51" s="50"/>
      <c r="E51" s="50"/>
      <c r="F51" s="50"/>
      <c r="G51" s="50"/>
      <c r="H51" s="52"/>
    </row>
    <row r="52" spans="1:8" x14ac:dyDescent="0.3">
      <c r="A52" s="50"/>
      <c r="B52" s="91"/>
      <c r="C52" s="76"/>
      <c r="D52" s="76"/>
      <c r="E52" s="76"/>
      <c r="F52" s="76"/>
      <c r="G52" s="50"/>
      <c r="H52" s="52"/>
    </row>
    <row r="53" spans="1:8" x14ac:dyDescent="0.3">
      <c r="A53" s="50"/>
      <c r="B53" s="91"/>
      <c r="C53" s="50"/>
      <c r="D53" s="50"/>
      <c r="E53" s="50"/>
      <c r="F53" s="50"/>
      <c r="G53" s="52"/>
      <c r="H53" s="52"/>
    </row>
    <row r="54" spans="1:8" x14ac:dyDescent="0.3">
      <c r="A54" s="50"/>
      <c r="B54" s="91"/>
      <c r="C54" s="76"/>
      <c r="D54" s="76"/>
      <c r="E54" s="76"/>
      <c r="F54" s="76"/>
      <c r="G54" s="52"/>
      <c r="H54" s="52"/>
    </row>
    <row r="55" spans="1:8" x14ac:dyDescent="0.3">
      <c r="A55" s="50"/>
      <c r="B55" s="91"/>
      <c r="C55" s="50"/>
      <c r="D55" s="50"/>
      <c r="E55" s="50"/>
      <c r="F55" s="50"/>
      <c r="G55" s="52"/>
      <c r="H55" s="52"/>
    </row>
    <row r="56" spans="1:8" x14ac:dyDescent="0.3">
      <c r="A56" s="50"/>
      <c r="B56" s="91"/>
      <c r="C56" s="50"/>
      <c r="D56" s="50"/>
      <c r="E56" s="50"/>
      <c r="F56" s="50"/>
      <c r="G56" s="52"/>
      <c r="H56" s="52"/>
    </row>
    <row r="57" spans="1:8" x14ac:dyDescent="0.3">
      <c r="A57" s="50"/>
      <c r="B57" s="91"/>
      <c r="C57" s="50"/>
      <c r="D57" s="50"/>
      <c r="E57" s="50"/>
      <c r="F57" s="50"/>
      <c r="G57" s="52"/>
      <c r="H57" s="52"/>
    </row>
    <row r="58" spans="1:8" x14ac:dyDescent="0.3">
      <c r="A58" s="50"/>
      <c r="B58" s="91"/>
      <c r="C58" s="76"/>
      <c r="D58" s="76"/>
      <c r="E58" s="76"/>
      <c r="F58" s="76"/>
      <c r="G58" s="52"/>
      <c r="H58" s="52"/>
    </row>
    <row r="59" spans="1:8" x14ac:dyDescent="0.3">
      <c r="A59" s="50"/>
      <c r="B59" s="91"/>
      <c r="C59" s="76"/>
      <c r="D59" s="76"/>
      <c r="E59" s="76"/>
      <c r="F59" s="76"/>
      <c r="G59" s="52"/>
      <c r="H59" s="52"/>
    </row>
    <row r="60" spans="1:8" x14ac:dyDescent="0.3">
      <c r="A60" s="50"/>
      <c r="B60" s="91"/>
      <c r="C60" s="50"/>
      <c r="D60" s="50"/>
      <c r="E60" s="50"/>
      <c r="F60" s="50"/>
      <c r="G60" s="52"/>
      <c r="H60" s="52"/>
    </row>
    <row r="61" spans="1:8" x14ac:dyDescent="0.3">
      <c r="A61" s="50"/>
      <c r="B61" s="91"/>
      <c r="C61" s="50"/>
      <c r="D61" s="50"/>
      <c r="E61" s="50"/>
      <c r="F61" s="50"/>
      <c r="G61" s="52"/>
      <c r="H61" s="52"/>
    </row>
    <row r="62" spans="1:8" x14ac:dyDescent="0.3">
      <c r="A62" s="50"/>
      <c r="B62" s="91"/>
      <c r="C62" s="76"/>
      <c r="D62" s="76"/>
      <c r="E62" s="76"/>
      <c r="F62" s="76"/>
      <c r="G62" s="52"/>
      <c r="H62" s="52"/>
    </row>
    <row r="63" spans="1:8" x14ac:dyDescent="0.3">
      <c r="A63" s="91"/>
      <c r="B63" s="91"/>
      <c r="C63" s="76"/>
      <c r="D63" s="76"/>
      <c r="E63" s="76"/>
      <c r="F63" s="76"/>
      <c r="G63" s="52"/>
      <c r="H63" s="52"/>
    </row>
    <row r="64" spans="1:8" x14ac:dyDescent="0.3">
      <c r="A64" s="91"/>
      <c r="B64" s="91"/>
      <c r="C64" s="76"/>
      <c r="D64" s="76"/>
      <c r="E64" s="76"/>
      <c r="F64" s="76"/>
      <c r="G64" s="52"/>
      <c r="H64" s="52"/>
    </row>
    <row r="65" spans="1:8" x14ac:dyDescent="0.3">
      <c r="A65" s="50"/>
      <c r="B65" s="91"/>
      <c r="C65" s="50"/>
      <c r="D65" s="50"/>
      <c r="E65" s="50"/>
      <c r="F65" s="50"/>
      <c r="G65" s="52"/>
      <c r="H65" s="52"/>
    </row>
    <row r="66" spans="1:8" x14ac:dyDescent="0.3">
      <c r="A66" s="50"/>
      <c r="B66" s="91"/>
      <c r="C66" s="76"/>
      <c r="D66" s="76"/>
      <c r="E66" s="76"/>
      <c r="F66" s="76"/>
      <c r="G66" s="52"/>
      <c r="H66" s="52"/>
    </row>
    <row r="67" spans="1:8" x14ac:dyDescent="0.3">
      <c r="A67" s="50"/>
      <c r="B67" s="91"/>
      <c r="C67" s="76"/>
      <c r="D67" s="76"/>
      <c r="E67" s="76"/>
      <c r="F67" s="76"/>
      <c r="G67" s="52"/>
      <c r="H67" s="52"/>
    </row>
    <row r="68" spans="1:8" x14ac:dyDescent="0.3">
      <c r="A68" s="50"/>
      <c r="B68" s="91"/>
      <c r="C68" s="76"/>
      <c r="D68" s="76"/>
      <c r="E68" s="76"/>
      <c r="F68" s="76"/>
      <c r="G68" s="52"/>
      <c r="H68" s="52"/>
    </row>
    <row r="69" spans="1:8" x14ac:dyDescent="0.3">
      <c r="A69" s="50"/>
      <c r="B69" s="91"/>
      <c r="C69" s="50"/>
      <c r="D69" s="50"/>
      <c r="E69" s="50"/>
      <c r="F69" s="50"/>
      <c r="G69" s="52"/>
      <c r="H69" s="52"/>
    </row>
    <row r="70" spans="1:8" x14ac:dyDescent="0.3">
      <c r="A70" s="50"/>
      <c r="B70" s="91"/>
      <c r="C70" s="50"/>
      <c r="D70" s="50"/>
      <c r="E70" s="50"/>
      <c r="F70" s="50"/>
      <c r="G70" s="52"/>
      <c r="H70" s="52"/>
    </row>
    <row r="71" spans="1:8" x14ac:dyDescent="0.3">
      <c r="A71" s="91"/>
      <c r="B71" s="91"/>
      <c r="C71" s="76"/>
      <c r="D71" s="76"/>
      <c r="E71" s="76"/>
      <c r="F71" s="76"/>
      <c r="G71" s="52"/>
      <c r="H71" s="52"/>
    </row>
    <row r="72" spans="1:8" x14ac:dyDescent="0.3">
      <c r="A72" s="50"/>
      <c r="B72" s="91"/>
      <c r="C72" s="50"/>
      <c r="D72" s="50"/>
      <c r="E72" s="50"/>
      <c r="F72" s="50"/>
      <c r="G72" s="52"/>
      <c r="H72" s="52"/>
    </row>
    <row r="73" spans="1:8" x14ac:dyDescent="0.3">
      <c r="A73" s="50"/>
      <c r="B73" s="91"/>
      <c r="C73" s="76"/>
      <c r="D73" s="76"/>
      <c r="E73" s="76"/>
      <c r="F73" s="76"/>
      <c r="G73" s="52"/>
      <c r="H73" s="52"/>
    </row>
    <row r="74" spans="1:8" x14ac:dyDescent="0.3">
      <c r="A74" s="50"/>
      <c r="B74" s="91"/>
      <c r="C74" s="76"/>
      <c r="D74" s="76"/>
      <c r="E74" s="76"/>
      <c r="F74" s="76"/>
      <c r="G74" s="52"/>
      <c r="H74" s="52"/>
    </row>
    <row r="75" spans="1:8" x14ac:dyDescent="0.3">
      <c r="A75" s="91"/>
      <c r="B75" s="91"/>
      <c r="C75" s="76"/>
      <c r="D75" s="76"/>
      <c r="E75" s="76"/>
      <c r="F75" s="76"/>
      <c r="G75" s="52"/>
      <c r="H75" s="52"/>
    </row>
    <row r="76" spans="1:8" x14ac:dyDescent="0.3">
      <c r="A76" s="91"/>
      <c r="B76" s="91"/>
      <c r="C76" s="76"/>
      <c r="D76" s="76"/>
      <c r="E76" s="76"/>
      <c r="F76" s="76"/>
      <c r="G76" s="52"/>
      <c r="H76" s="52"/>
    </row>
    <row r="77" spans="1:8" x14ac:dyDescent="0.3">
      <c r="A77" s="91"/>
      <c r="B77" s="91"/>
      <c r="C77" s="76"/>
      <c r="D77" s="76"/>
      <c r="E77" s="76"/>
      <c r="F77" s="76"/>
      <c r="G77" s="52"/>
      <c r="H77" s="52"/>
    </row>
    <row r="78" spans="1:8" x14ac:dyDescent="0.3">
      <c r="A78" s="91"/>
      <c r="B78" s="91"/>
      <c r="C78" s="76"/>
      <c r="D78" s="76"/>
      <c r="E78" s="76"/>
      <c r="F78" s="76"/>
      <c r="G78" s="52"/>
      <c r="H78" s="52"/>
    </row>
    <row r="79" spans="1:8" x14ac:dyDescent="0.3">
      <c r="A79" s="91"/>
      <c r="B79" s="91"/>
      <c r="C79" s="76"/>
      <c r="D79" s="76"/>
      <c r="E79" s="76"/>
      <c r="F79" s="76"/>
      <c r="G79" s="52"/>
      <c r="H79" s="52"/>
    </row>
    <row r="80" spans="1:8" x14ac:dyDescent="0.3">
      <c r="A80" s="91"/>
      <c r="B80" s="91"/>
      <c r="C80" s="76"/>
      <c r="D80" s="76"/>
      <c r="E80" s="76"/>
      <c r="F80" s="76"/>
      <c r="G80" s="52"/>
      <c r="H80" s="52"/>
    </row>
    <row r="81" spans="1:8" x14ac:dyDescent="0.3">
      <c r="A81" s="91"/>
      <c r="B81" s="91"/>
      <c r="C81" s="76"/>
      <c r="D81" s="76"/>
      <c r="E81" s="76"/>
      <c r="F81" s="76"/>
      <c r="G81" s="52"/>
      <c r="H81" s="52"/>
    </row>
    <row r="82" spans="1:8" x14ac:dyDescent="0.3">
      <c r="A82" s="50"/>
      <c r="B82" s="91"/>
      <c r="C82" s="50"/>
      <c r="D82" s="50"/>
      <c r="E82" s="50"/>
      <c r="F82" s="50"/>
      <c r="G82" s="52"/>
      <c r="H82" s="52"/>
    </row>
    <row r="83" spans="1:8" x14ac:dyDescent="0.3">
      <c r="A83" s="50"/>
      <c r="B83" s="91"/>
      <c r="C83" s="76"/>
      <c r="D83" s="76"/>
      <c r="E83" s="76"/>
      <c r="F83" s="76"/>
      <c r="G83" s="52"/>
      <c r="H83" s="52"/>
    </row>
    <row r="84" spans="1:8" x14ac:dyDescent="0.3">
      <c r="A84" s="91"/>
      <c r="B84" s="91"/>
      <c r="C84" s="76"/>
      <c r="D84" s="76"/>
      <c r="E84" s="76"/>
      <c r="F84" s="76"/>
      <c r="G84" s="52"/>
      <c r="H84" s="52"/>
    </row>
    <row r="85" spans="1:8" x14ac:dyDescent="0.3">
      <c r="A85" s="52"/>
      <c r="B85" s="52"/>
      <c r="C85" s="52"/>
      <c r="D85" s="52"/>
      <c r="E85" s="52"/>
      <c r="F85" s="52"/>
      <c r="G85" s="52"/>
      <c r="H85" s="52"/>
    </row>
    <row r="86" spans="1:8" x14ac:dyDescent="0.3">
      <c r="A86" s="52"/>
      <c r="B86" s="52"/>
      <c r="C86" s="52"/>
      <c r="D86" s="52"/>
      <c r="E86" s="52"/>
      <c r="F86" s="52"/>
      <c r="G86" s="52"/>
      <c r="H86" s="52"/>
    </row>
    <row r="87" spans="1:8" x14ac:dyDescent="0.3">
      <c r="A87" s="52"/>
      <c r="B87" s="52"/>
      <c r="C87" s="52"/>
      <c r="D87" s="52"/>
      <c r="E87" s="52"/>
      <c r="F87" s="52"/>
      <c r="G87" s="52"/>
      <c r="H87" s="52"/>
    </row>
    <row r="88" spans="1:8" x14ac:dyDescent="0.3">
      <c r="A88" s="52"/>
      <c r="B88" s="52"/>
      <c r="C88" s="52"/>
      <c r="D88" s="52"/>
      <c r="E88" s="52"/>
      <c r="F88" s="52"/>
      <c r="G88" s="52"/>
      <c r="H88" s="52"/>
    </row>
    <row r="89" spans="1:8" x14ac:dyDescent="0.3">
      <c r="A89" s="52"/>
      <c r="B89" s="52"/>
      <c r="C89" s="52"/>
      <c r="D89" s="52"/>
      <c r="E89" s="52"/>
      <c r="F89" s="52"/>
      <c r="G89" s="52"/>
      <c r="H89" s="52"/>
    </row>
    <row r="90" spans="1:8" x14ac:dyDescent="0.3">
      <c r="A90" s="52"/>
      <c r="B90" s="52"/>
      <c r="C90" s="52"/>
      <c r="D90" s="52"/>
      <c r="E90" s="52"/>
      <c r="F90" s="52"/>
      <c r="G90" s="52"/>
      <c r="H90" s="52"/>
    </row>
    <row r="91" spans="1:8" x14ac:dyDescent="0.3">
      <c r="A91" s="52"/>
      <c r="B91" s="52"/>
      <c r="C91" s="52"/>
      <c r="D91" s="52"/>
      <c r="E91" s="52"/>
      <c r="F91" s="52"/>
      <c r="G91" s="52"/>
      <c r="H91" s="52"/>
    </row>
    <row r="92" spans="1:8" x14ac:dyDescent="0.3">
      <c r="A92" s="52"/>
      <c r="B92" s="52"/>
      <c r="C92" s="52"/>
      <c r="D92" s="52"/>
      <c r="E92" s="52"/>
      <c r="F92" s="52"/>
      <c r="G92" s="52"/>
      <c r="H92" s="52"/>
    </row>
    <row r="93" spans="1:8" x14ac:dyDescent="0.3">
      <c r="A93" s="52"/>
      <c r="B93" s="52"/>
      <c r="C93" s="52"/>
      <c r="D93" s="52"/>
      <c r="E93" s="52"/>
      <c r="F93" s="52"/>
      <c r="G93" s="52"/>
      <c r="H93" s="52"/>
    </row>
    <row r="94" spans="1:8" x14ac:dyDescent="0.3">
      <c r="A94" s="52"/>
      <c r="B94" s="52"/>
      <c r="C94" s="52"/>
      <c r="D94" s="52"/>
      <c r="E94" s="52"/>
      <c r="F94" s="52"/>
      <c r="G94" s="52"/>
      <c r="H94" s="52"/>
    </row>
    <row r="95" spans="1:8" x14ac:dyDescent="0.3">
      <c r="A95" s="52"/>
      <c r="B95" s="52"/>
      <c r="C95" s="52"/>
      <c r="D95" s="52"/>
      <c r="E95" s="52"/>
      <c r="F95" s="52"/>
      <c r="G95" s="52"/>
      <c r="H95" s="52"/>
    </row>
    <row r="96" spans="1:8" x14ac:dyDescent="0.3">
      <c r="A96" s="52"/>
      <c r="B96" s="52"/>
      <c r="C96" s="52"/>
      <c r="D96" s="52"/>
      <c r="E96" s="52"/>
      <c r="F96" s="52"/>
      <c r="G96" s="52"/>
      <c r="H96" s="52"/>
    </row>
    <row r="97" spans="1:8" x14ac:dyDescent="0.3">
      <c r="A97" s="52"/>
      <c r="B97" s="52"/>
      <c r="C97" s="52"/>
      <c r="D97" s="52"/>
      <c r="E97" s="52"/>
      <c r="F97" s="52"/>
      <c r="G97" s="52"/>
      <c r="H97" s="52"/>
    </row>
    <row r="98" spans="1:8" x14ac:dyDescent="0.3">
      <c r="A98" s="52"/>
      <c r="B98" s="52"/>
      <c r="C98" s="52"/>
      <c r="D98" s="52"/>
      <c r="E98" s="52"/>
      <c r="F98" s="52"/>
      <c r="G98" s="52"/>
      <c r="H98" s="52"/>
    </row>
    <row r="99" spans="1:8" x14ac:dyDescent="0.3">
      <c r="A99" s="52"/>
      <c r="B99" s="52"/>
      <c r="C99" s="52"/>
      <c r="D99" s="52"/>
      <c r="E99" s="52"/>
      <c r="F99" s="52"/>
      <c r="G99" s="52"/>
      <c r="H99" s="52"/>
    </row>
    <row r="100" spans="1:8" x14ac:dyDescent="0.3">
      <c r="A100" s="52"/>
      <c r="B100" s="52"/>
      <c r="C100" s="52"/>
      <c r="D100" s="52"/>
      <c r="E100" s="52"/>
      <c r="F100" s="52"/>
      <c r="G100" s="52"/>
      <c r="H100" s="52"/>
    </row>
    <row r="101" spans="1:8" x14ac:dyDescent="0.3">
      <c r="A101" s="52"/>
      <c r="B101" s="52"/>
      <c r="C101" s="52"/>
      <c r="D101" s="52"/>
      <c r="E101" s="52"/>
      <c r="F101" s="52"/>
      <c r="G101" s="52"/>
      <c r="H101" s="52"/>
    </row>
    <row r="102" spans="1:8" x14ac:dyDescent="0.3">
      <c r="A102" s="52"/>
      <c r="B102" s="52"/>
      <c r="C102" s="52"/>
      <c r="D102" s="52"/>
      <c r="E102" s="52"/>
      <c r="F102" s="52"/>
      <c r="G102" s="52"/>
      <c r="H102" s="52"/>
    </row>
    <row r="103" spans="1:8" x14ac:dyDescent="0.3">
      <c r="A103" s="52"/>
      <c r="B103" s="52"/>
      <c r="C103" s="52"/>
      <c r="D103" s="52"/>
      <c r="E103" s="52"/>
      <c r="F103" s="52"/>
      <c r="G103" s="52"/>
      <c r="H103" s="52"/>
    </row>
    <row r="104" spans="1:8" x14ac:dyDescent="0.3">
      <c r="A104" s="52"/>
      <c r="B104" s="52"/>
      <c r="C104" s="52"/>
      <c r="D104" s="52"/>
      <c r="E104" s="52"/>
      <c r="F104" s="52"/>
      <c r="G104" s="52"/>
      <c r="H104" s="52"/>
    </row>
    <row r="105" spans="1:8" x14ac:dyDescent="0.3">
      <c r="A105" s="52"/>
      <c r="B105" s="52"/>
      <c r="C105" s="52"/>
      <c r="D105" s="52"/>
      <c r="E105" s="52"/>
      <c r="F105" s="52"/>
      <c r="G105" s="52"/>
      <c r="H105" s="52"/>
    </row>
    <row r="106" spans="1:8" x14ac:dyDescent="0.3">
      <c r="A106" s="52"/>
      <c r="B106" s="52"/>
      <c r="C106" s="52"/>
      <c r="D106" s="52"/>
      <c r="E106" s="52"/>
      <c r="F106" s="52"/>
      <c r="G106" s="52"/>
      <c r="H106" s="52"/>
    </row>
    <row r="107" spans="1:8" x14ac:dyDescent="0.3">
      <c r="A107" s="52"/>
      <c r="B107" s="52"/>
      <c r="C107" s="52"/>
      <c r="D107" s="52"/>
      <c r="E107" s="52"/>
      <c r="F107" s="52"/>
      <c r="G107" s="52"/>
      <c r="H107" s="52"/>
    </row>
    <row r="108" spans="1:8" x14ac:dyDescent="0.3">
      <c r="A108" s="52"/>
      <c r="B108" s="52"/>
      <c r="C108" s="52"/>
      <c r="D108" s="52"/>
      <c r="E108" s="52"/>
      <c r="F108" s="52"/>
      <c r="G108" s="52"/>
      <c r="H108" s="52"/>
    </row>
    <row r="109" spans="1:8" x14ac:dyDescent="0.3">
      <c r="A109" s="52"/>
      <c r="B109" s="52"/>
      <c r="C109" s="52"/>
      <c r="D109" s="52"/>
      <c r="E109" s="52"/>
      <c r="F109" s="52"/>
      <c r="G109" s="52"/>
      <c r="H109" s="52"/>
    </row>
    <row r="110" spans="1:8" x14ac:dyDescent="0.3">
      <c r="A110" s="52"/>
      <c r="B110" s="52"/>
      <c r="C110" s="52"/>
      <c r="D110" s="52"/>
      <c r="E110" s="52"/>
      <c r="F110" s="52"/>
      <c r="G110" s="52"/>
      <c r="H110" s="52"/>
    </row>
    <row r="111" spans="1:8" x14ac:dyDescent="0.3">
      <c r="A111" s="52"/>
      <c r="B111" s="52"/>
      <c r="C111" s="52"/>
      <c r="D111" s="52"/>
      <c r="E111" s="52"/>
      <c r="F111" s="52"/>
      <c r="G111" s="52"/>
      <c r="H111" s="52"/>
    </row>
    <row r="112" spans="1:8" x14ac:dyDescent="0.3">
      <c r="A112" s="52"/>
      <c r="B112" s="52"/>
      <c r="C112" s="52"/>
      <c r="D112" s="52"/>
      <c r="E112" s="52"/>
      <c r="F112" s="52"/>
      <c r="G112" s="52"/>
      <c r="H112" s="52"/>
    </row>
    <row r="113" spans="1:8" x14ac:dyDescent="0.3">
      <c r="A113" s="52"/>
      <c r="B113" s="52"/>
      <c r="C113" s="52"/>
      <c r="D113" s="52"/>
      <c r="E113" s="52"/>
      <c r="F113" s="52"/>
      <c r="G113" s="52"/>
      <c r="H113" s="52"/>
    </row>
    <row r="114" spans="1:8" x14ac:dyDescent="0.3">
      <c r="A114" s="52"/>
      <c r="B114" s="52"/>
      <c r="C114" s="52"/>
      <c r="D114" s="52"/>
      <c r="E114" s="52"/>
      <c r="F114" s="52"/>
      <c r="G114" s="52"/>
      <c r="H114" s="52"/>
    </row>
    <row r="115" spans="1:8" x14ac:dyDescent="0.3">
      <c r="A115" s="52"/>
      <c r="B115" s="52"/>
      <c r="C115" s="52"/>
      <c r="D115" s="52"/>
      <c r="E115" s="52"/>
      <c r="F115" s="52"/>
      <c r="G115" s="52"/>
      <c r="H115" s="52"/>
    </row>
    <row r="116" spans="1:8" x14ac:dyDescent="0.3">
      <c r="A116" s="52"/>
      <c r="B116" s="52"/>
      <c r="C116" s="52"/>
      <c r="D116" s="52"/>
      <c r="E116" s="52"/>
      <c r="F116" s="52"/>
      <c r="G116" s="52"/>
      <c r="H116" s="52"/>
    </row>
    <row r="117" spans="1:8" x14ac:dyDescent="0.3">
      <c r="A117" s="52"/>
      <c r="B117" s="52"/>
      <c r="C117" s="52"/>
      <c r="D117" s="52"/>
      <c r="E117" s="52"/>
      <c r="F117" s="52"/>
      <c r="G117" s="52"/>
      <c r="H117" s="52"/>
    </row>
    <row r="118" spans="1:8" x14ac:dyDescent="0.3">
      <c r="A118" s="52"/>
      <c r="B118" s="52"/>
      <c r="C118" s="52"/>
      <c r="D118" s="52"/>
      <c r="E118" s="52"/>
      <c r="F118" s="52"/>
      <c r="G118" s="52"/>
      <c r="H118" s="52"/>
    </row>
    <row r="119" spans="1:8" x14ac:dyDescent="0.3">
      <c r="A119" s="91"/>
      <c r="B119" s="91"/>
      <c r="C119" s="50"/>
      <c r="D119" s="50"/>
      <c r="E119" s="50"/>
      <c r="F119" s="50"/>
      <c r="G119" s="92"/>
      <c r="H119" s="52"/>
    </row>
    <row r="120" spans="1:8" x14ac:dyDescent="0.3">
      <c r="A120" s="91"/>
      <c r="B120" s="91"/>
      <c r="C120" s="50"/>
      <c r="D120" s="50"/>
      <c r="E120" s="50"/>
      <c r="F120" s="50"/>
      <c r="G120" s="50"/>
      <c r="H120" s="52"/>
    </row>
    <row r="121" spans="1:8" x14ac:dyDescent="0.3">
      <c r="A121" s="50"/>
      <c r="B121" s="91"/>
      <c r="C121" s="50"/>
      <c r="D121" s="50"/>
      <c r="E121" s="50"/>
      <c r="F121" s="50"/>
      <c r="G121" s="50"/>
      <c r="H121" s="52"/>
    </row>
    <row r="122" spans="1:8" x14ac:dyDescent="0.3">
      <c r="A122" s="52"/>
      <c r="B122" s="52"/>
      <c r="C122" s="52"/>
      <c r="D122" s="52"/>
      <c r="E122" s="52"/>
      <c r="F122" s="52"/>
      <c r="G122" s="52"/>
      <c r="H122" s="52"/>
    </row>
    <row r="123" spans="1:8" x14ac:dyDescent="0.3">
      <c r="A123" s="52"/>
      <c r="B123" s="52"/>
      <c r="C123" s="52"/>
      <c r="D123" s="52"/>
      <c r="E123" s="52"/>
      <c r="F123" s="52"/>
      <c r="G123" s="52"/>
      <c r="H123" s="52"/>
    </row>
    <row r="124" spans="1:8" x14ac:dyDescent="0.3">
      <c r="A124" s="91"/>
      <c r="B124" s="91"/>
      <c r="C124" s="50"/>
      <c r="D124" s="50"/>
      <c r="E124" s="50"/>
      <c r="F124" s="50"/>
      <c r="G124" s="50"/>
      <c r="H124" s="52"/>
    </row>
    <row r="125" spans="1:8" x14ac:dyDescent="0.3">
      <c r="A125" s="50"/>
      <c r="B125" s="91"/>
      <c r="C125" s="50"/>
      <c r="D125" s="50"/>
      <c r="E125" s="50"/>
      <c r="F125" s="50"/>
      <c r="G125" s="50"/>
      <c r="H125" s="52"/>
    </row>
    <row r="126" spans="1:8" x14ac:dyDescent="0.3">
      <c r="A126" s="52"/>
      <c r="B126" s="52"/>
      <c r="C126" s="52"/>
      <c r="D126" s="52"/>
      <c r="E126" s="52"/>
      <c r="F126" s="52"/>
      <c r="G126" s="52"/>
      <c r="H126" s="52"/>
    </row>
    <row r="127" spans="1:8" x14ac:dyDescent="0.3">
      <c r="A127" s="91"/>
      <c r="B127" s="91"/>
      <c r="C127" s="50"/>
      <c r="D127" s="50"/>
      <c r="E127" s="50"/>
      <c r="F127" s="50"/>
      <c r="G127" s="50"/>
      <c r="H127" s="52"/>
    </row>
    <row r="128" spans="1:8" x14ac:dyDescent="0.3">
      <c r="A128" s="52"/>
      <c r="B128" s="52"/>
      <c r="C128" s="52"/>
      <c r="D128" s="52"/>
      <c r="E128" s="52"/>
      <c r="F128" s="52"/>
      <c r="G128" s="52"/>
      <c r="H128" s="52"/>
    </row>
    <row r="129" spans="1:8" x14ac:dyDescent="0.3">
      <c r="A129" s="52"/>
      <c r="B129" s="52"/>
      <c r="C129" s="52"/>
      <c r="D129" s="52"/>
      <c r="E129" s="52"/>
      <c r="F129" s="52"/>
      <c r="G129" s="52"/>
      <c r="H129" s="52"/>
    </row>
    <row r="130" spans="1:8" x14ac:dyDescent="0.3">
      <c r="A130" s="91"/>
      <c r="B130" s="91"/>
      <c r="C130" s="50"/>
      <c r="D130" s="50"/>
      <c r="E130" s="50"/>
      <c r="F130" s="50"/>
      <c r="G130" s="50"/>
      <c r="H130" s="52"/>
    </row>
    <row r="131" spans="1:8" x14ac:dyDescent="0.3">
      <c r="A131" s="91"/>
      <c r="B131" s="91"/>
      <c r="C131" s="76"/>
      <c r="D131" s="76"/>
      <c r="E131" s="76"/>
      <c r="F131" s="76"/>
      <c r="G131" s="50"/>
      <c r="H131" s="52"/>
    </row>
    <row r="132" spans="1:8" x14ac:dyDescent="0.3">
      <c r="A132" s="91"/>
      <c r="B132" s="91"/>
      <c r="C132" s="50"/>
      <c r="D132" s="50"/>
      <c r="E132" s="50"/>
      <c r="F132" s="50"/>
      <c r="G132" s="50"/>
      <c r="H132" s="52"/>
    </row>
    <row r="133" spans="1:8" x14ac:dyDescent="0.3">
      <c r="A133" s="91"/>
      <c r="B133" s="91"/>
      <c r="C133" s="76"/>
      <c r="D133" s="76"/>
      <c r="E133" s="76"/>
      <c r="F133" s="76"/>
      <c r="G133" s="52"/>
      <c r="H133" s="52"/>
    </row>
    <row r="134" spans="1:8" x14ac:dyDescent="0.3">
      <c r="A134" s="91"/>
      <c r="B134" s="91"/>
      <c r="C134" s="76"/>
      <c r="D134" s="76"/>
      <c r="E134" s="76"/>
      <c r="F134" s="76"/>
      <c r="G134" s="52"/>
      <c r="H134" s="52"/>
    </row>
    <row r="135" spans="1:8" x14ac:dyDescent="0.3">
      <c r="A135" s="91"/>
      <c r="B135" s="91"/>
      <c r="C135" s="76"/>
      <c r="D135" s="76"/>
      <c r="E135" s="76"/>
      <c r="F135" s="76"/>
      <c r="G135" s="52"/>
      <c r="H135" s="52"/>
    </row>
    <row r="136" spans="1:8" x14ac:dyDescent="0.3">
      <c r="A136" s="91"/>
      <c r="B136" s="91"/>
      <c r="C136" s="76"/>
      <c r="D136" s="76"/>
      <c r="E136" s="76"/>
      <c r="F136" s="76"/>
      <c r="G136" s="52"/>
      <c r="H136" s="52"/>
    </row>
    <row r="137" spans="1:8" x14ac:dyDescent="0.3">
      <c r="A137" s="91"/>
      <c r="B137" s="91"/>
      <c r="C137" s="76"/>
      <c r="D137" s="76"/>
      <c r="E137" s="76"/>
      <c r="F137" s="76"/>
      <c r="G137" s="52"/>
      <c r="H137" s="52"/>
    </row>
    <row r="138" spans="1:8" x14ac:dyDescent="0.3">
      <c r="A138" s="50"/>
      <c r="B138" s="91"/>
      <c r="C138" s="50"/>
      <c r="D138" s="50"/>
      <c r="E138" s="50"/>
      <c r="F138" s="50"/>
      <c r="G138" s="52"/>
      <c r="H138" s="52"/>
    </row>
    <row r="139" spans="1:8" x14ac:dyDescent="0.3">
      <c r="A139" s="50"/>
      <c r="B139" s="91"/>
      <c r="C139" s="76"/>
      <c r="D139" s="76"/>
      <c r="E139" s="76"/>
      <c r="F139" s="76"/>
      <c r="G139" s="52"/>
      <c r="H139" s="52"/>
    </row>
    <row r="140" spans="1:8" x14ac:dyDescent="0.3">
      <c r="A140" s="50"/>
      <c r="B140" s="91"/>
      <c r="C140" s="76"/>
      <c r="D140" s="76"/>
      <c r="E140" s="76"/>
      <c r="F140" s="76"/>
      <c r="G140" s="52"/>
      <c r="H140" s="52"/>
    </row>
    <row r="141" spans="1:8" x14ac:dyDescent="0.3">
      <c r="A141" s="50"/>
      <c r="B141" s="91"/>
      <c r="C141" s="76"/>
      <c r="D141" s="76"/>
      <c r="E141" s="76"/>
      <c r="F141" s="76"/>
      <c r="G141" s="52"/>
      <c r="H141" s="52"/>
    </row>
    <row r="142" spans="1:8" x14ac:dyDescent="0.3">
      <c r="A142" s="50"/>
      <c r="B142" s="91"/>
      <c r="C142" s="76"/>
      <c r="D142" s="76"/>
      <c r="E142" s="76"/>
      <c r="F142" s="76"/>
      <c r="G142" s="52"/>
      <c r="H142" s="52"/>
    </row>
    <row r="143" spans="1:8" x14ac:dyDescent="0.3">
      <c r="A143" s="91"/>
      <c r="B143" s="91"/>
      <c r="C143" s="76"/>
      <c r="D143" s="76"/>
      <c r="E143" s="76"/>
      <c r="F143" s="76"/>
      <c r="G143" s="52"/>
      <c r="H143" s="52"/>
    </row>
    <row r="144" spans="1:8" x14ac:dyDescent="0.3">
      <c r="A144" s="91"/>
      <c r="B144" s="91"/>
      <c r="C144" s="76"/>
      <c r="D144" s="76"/>
      <c r="E144" s="76"/>
      <c r="F144" s="76"/>
      <c r="G144" s="52"/>
      <c r="H144" s="52"/>
    </row>
    <row r="145" spans="1:8" x14ac:dyDescent="0.3">
      <c r="A145" s="91"/>
      <c r="B145" s="91"/>
      <c r="C145" s="76"/>
      <c r="D145" s="76"/>
      <c r="E145" s="76"/>
      <c r="F145" s="76"/>
      <c r="G145" s="52"/>
      <c r="H145" s="52"/>
    </row>
    <row r="146" spans="1:8" x14ac:dyDescent="0.3">
      <c r="A146" s="91"/>
      <c r="B146" s="91"/>
      <c r="C146" s="76"/>
      <c r="D146" s="76"/>
      <c r="E146" s="76"/>
      <c r="F146" s="76"/>
      <c r="G146" s="52"/>
      <c r="H146" s="52"/>
    </row>
    <row r="147" spans="1:8" x14ac:dyDescent="0.3">
      <c r="A147" s="50"/>
      <c r="B147" s="91"/>
      <c r="C147" s="50"/>
      <c r="D147" s="50"/>
      <c r="E147" s="50"/>
      <c r="F147" s="50"/>
      <c r="G147" s="52"/>
      <c r="H147" s="52"/>
    </row>
    <row r="148" spans="1:8" x14ac:dyDescent="0.3">
      <c r="A148" s="50"/>
      <c r="B148" s="91"/>
      <c r="C148" s="76"/>
      <c r="D148" s="76"/>
      <c r="E148" s="76"/>
      <c r="F148" s="76"/>
      <c r="G148" s="52"/>
      <c r="H148" s="52"/>
    </row>
    <row r="149" spans="1:8" x14ac:dyDescent="0.3">
      <c r="A149" s="91"/>
      <c r="B149" s="91"/>
      <c r="C149" s="76"/>
      <c r="D149" s="76"/>
      <c r="E149" s="76"/>
      <c r="F149" s="76"/>
      <c r="G149" s="52"/>
      <c r="H149" s="52"/>
    </row>
    <row r="150" spans="1:8" x14ac:dyDescent="0.3">
      <c r="A150" s="91"/>
      <c r="B150" s="91"/>
      <c r="C150" s="50"/>
      <c r="D150" s="50"/>
      <c r="E150" s="50"/>
      <c r="F150" s="76"/>
      <c r="G150" s="52"/>
      <c r="H150" s="52"/>
    </row>
    <row r="151" spans="1:8" x14ac:dyDescent="0.3">
      <c r="A151" s="91"/>
      <c r="B151" s="91"/>
      <c r="C151" s="50"/>
      <c r="D151" s="50"/>
      <c r="E151" s="50"/>
      <c r="F151" s="76"/>
      <c r="G151" s="52"/>
      <c r="H151" s="52"/>
    </row>
    <row r="152" spans="1:8" x14ac:dyDescent="0.3">
      <c r="A152" s="91"/>
      <c r="B152" s="91"/>
      <c r="C152" s="50"/>
      <c r="D152" s="50"/>
      <c r="E152" s="50"/>
      <c r="F152" s="76"/>
      <c r="G152" s="52"/>
      <c r="H152" s="52"/>
    </row>
    <row r="153" spans="1:8" x14ac:dyDescent="0.3">
      <c r="A153" s="91"/>
      <c r="B153" s="91"/>
      <c r="C153" s="50"/>
      <c r="D153" s="50"/>
      <c r="E153" s="50"/>
      <c r="F153" s="50"/>
      <c r="G153" s="52"/>
      <c r="H153" s="52"/>
    </row>
    <row r="154" spans="1:8" x14ac:dyDescent="0.3">
      <c r="A154" s="91"/>
      <c r="B154" s="91"/>
      <c r="C154" s="76"/>
      <c r="D154" s="76"/>
      <c r="E154" s="76"/>
      <c r="F154" s="76"/>
      <c r="G154" s="52"/>
      <c r="H154" s="52"/>
    </row>
    <row r="155" spans="1:8" x14ac:dyDescent="0.3">
      <c r="A155" s="91"/>
      <c r="B155" s="91"/>
      <c r="C155" s="50"/>
      <c r="D155" s="50"/>
      <c r="E155" s="50"/>
      <c r="F155" s="50"/>
      <c r="G155" s="52"/>
      <c r="H155" s="52"/>
    </row>
    <row r="156" spans="1:8" x14ac:dyDescent="0.3">
      <c r="A156" s="91"/>
      <c r="B156" s="91"/>
      <c r="C156" s="50"/>
      <c r="D156" s="50"/>
      <c r="E156" s="50"/>
      <c r="F156" s="50"/>
      <c r="G156" s="52"/>
      <c r="H156" s="52"/>
    </row>
    <row r="157" spans="1:8" x14ac:dyDescent="0.3">
      <c r="A157" s="91"/>
      <c r="B157" s="91"/>
      <c r="C157" s="50"/>
      <c r="D157" s="50"/>
      <c r="E157" s="50"/>
      <c r="F157" s="50"/>
      <c r="G157" s="52"/>
      <c r="H157" s="52"/>
    </row>
    <row r="158" spans="1:8" x14ac:dyDescent="0.3">
      <c r="A158" s="91"/>
      <c r="B158" s="91"/>
      <c r="C158" s="76"/>
      <c r="D158" s="76"/>
      <c r="E158" s="76"/>
      <c r="F158" s="76"/>
      <c r="G158" s="52"/>
      <c r="H158" s="52"/>
    </row>
    <row r="159" spans="1:8" x14ac:dyDescent="0.3">
      <c r="A159" s="91"/>
      <c r="B159" s="91"/>
      <c r="C159" s="50"/>
      <c r="D159" s="50"/>
      <c r="E159" s="50"/>
      <c r="F159" s="50"/>
      <c r="G159" s="52"/>
      <c r="H159" s="52"/>
    </row>
  </sheetData>
  <mergeCells count="10">
    <mergeCell ref="A2:B2"/>
    <mergeCell ref="A3:G3"/>
    <mergeCell ref="B4:E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/>
  </sheetViews>
  <sheetFormatPr defaultRowHeight="14.4" x14ac:dyDescent="0.3"/>
  <cols>
    <col min="1" max="1" width="14.6640625" bestFit="1" customWidth="1"/>
    <col min="2" max="2" width="56.5546875" customWidth="1"/>
    <col min="3" max="7" width="16.21875" customWidth="1"/>
    <col min="257" max="257" width="14.6640625" bestFit="1" customWidth="1"/>
    <col min="258" max="258" width="56.5546875" customWidth="1"/>
    <col min="259" max="263" width="16.21875" customWidth="1"/>
    <col min="513" max="513" width="14.6640625" bestFit="1" customWidth="1"/>
    <col min="514" max="514" width="56.5546875" customWidth="1"/>
    <col min="515" max="519" width="16.21875" customWidth="1"/>
    <col min="769" max="769" width="14.6640625" bestFit="1" customWidth="1"/>
    <col min="770" max="770" width="56.5546875" customWidth="1"/>
    <col min="771" max="775" width="16.21875" customWidth="1"/>
    <col min="1025" max="1025" width="14.6640625" bestFit="1" customWidth="1"/>
    <col min="1026" max="1026" width="56.5546875" customWidth="1"/>
    <col min="1027" max="1031" width="16.21875" customWidth="1"/>
    <col min="1281" max="1281" width="14.6640625" bestFit="1" customWidth="1"/>
    <col min="1282" max="1282" width="56.5546875" customWidth="1"/>
    <col min="1283" max="1287" width="16.21875" customWidth="1"/>
    <col min="1537" max="1537" width="14.6640625" bestFit="1" customWidth="1"/>
    <col min="1538" max="1538" width="56.5546875" customWidth="1"/>
    <col min="1539" max="1543" width="16.21875" customWidth="1"/>
    <col min="1793" max="1793" width="14.6640625" bestFit="1" customWidth="1"/>
    <col min="1794" max="1794" width="56.5546875" customWidth="1"/>
    <col min="1795" max="1799" width="16.21875" customWidth="1"/>
    <col min="2049" max="2049" width="14.6640625" bestFit="1" customWidth="1"/>
    <col min="2050" max="2050" width="56.5546875" customWidth="1"/>
    <col min="2051" max="2055" width="16.21875" customWidth="1"/>
    <col min="2305" max="2305" width="14.6640625" bestFit="1" customWidth="1"/>
    <col min="2306" max="2306" width="56.5546875" customWidth="1"/>
    <col min="2307" max="2311" width="16.21875" customWidth="1"/>
    <col min="2561" max="2561" width="14.6640625" bestFit="1" customWidth="1"/>
    <col min="2562" max="2562" width="56.5546875" customWidth="1"/>
    <col min="2563" max="2567" width="16.21875" customWidth="1"/>
    <col min="2817" max="2817" width="14.6640625" bestFit="1" customWidth="1"/>
    <col min="2818" max="2818" width="56.5546875" customWidth="1"/>
    <col min="2819" max="2823" width="16.21875" customWidth="1"/>
    <col min="3073" max="3073" width="14.6640625" bestFit="1" customWidth="1"/>
    <col min="3074" max="3074" width="56.5546875" customWidth="1"/>
    <col min="3075" max="3079" width="16.21875" customWidth="1"/>
    <col min="3329" max="3329" width="14.6640625" bestFit="1" customWidth="1"/>
    <col min="3330" max="3330" width="56.5546875" customWidth="1"/>
    <col min="3331" max="3335" width="16.21875" customWidth="1"/>
    <col min="3585" max="3585" width="14.6640625" bestFit="1" customWidth="1"/>
    <col min="3586" max="3586" width="56.5546875" customWidth="1"/>
    <col min="3587" max="3591" width="16.21875" customWidth="1"/>
    <col min="3841" max="3841" width="14.6640625" bestFit="1" customWidth="1"/>
    <col min="3842" max="3842" width="56.5546875" customWidth="1"/>
    <col min="3843" max="3847" width="16.21875" customWidth="1"/>
    <col min="4097" max="4097" width="14.6640625" bestFit="1" customWidth="1"/>
    <col min="4098" max="4098" width="56.5546875" customWidth="1"/>
    <col min="4099" max="4103" width="16.21875" customWidth="1"/>
    <col min="4353" max="4353" width="14.6640625" bestFit="1" customWidth="1"/>
    <col min="4354" max="4354" width="56.5546875" customWidth="1"/>
    <col min="4355" max="4359" width="16.21875" customWidth="1"/>
    <col min="4609" max="4609" width="14.6640625" bestFit="1" customWidth="1"/>
    <col min="4610" max="4610" width="56.5546875" customWidth="1"/>
    <col min="4611" max="4615" width="16.21875" customWidth="1"/>
    <col min="4865" max="4865" width="14.6640625" bestFit="1" customWidth="1"/>
    <col min="4866" max="4866" width="56.5546875" customWidth="1"/>
    <col min="4867" max="4871" width="16.21875" customWidth="1"/>
    <col min="5121" max="5121" width="14.6640625" bestFit="1" customWidth="1"/>
    <col min="5122" max="5122" width="56.5546875" customWidth="1"/>
    <col min="5123" max="5127" width="16.21875" customWidth="1"/>
    <col min="5377" max="5377" width="14.6640625" bestFit="1" customWidth="1"/>
    <col min="5378" max="5378" width="56.5546875" customWidth="1"/>
    <col min="5379" max="5383" width="16.21875" customWidth="1"/>
    <col min="5633" max="5633" width="14.6640625" bestFit="1" customWidth="1"/>
    <col min="5634" max="5634" width="56.5546875" customWidth="1"/>
    <col min="5635" max="5639" width="16.21875" customWidth="1"/>
    <col min="5889" max="5889" width="14.6640625" bestFit="1" customWidth="1"/>
    <col min="5890" max="5890" width="56.5546875" customWidth="1"/>
    <col min="5891" max="5895" width="16.21875" customWidth="1"/>
    <col min="6145" max="6145" width="14.6640625" bestFit="1" customWidth="1"/>
    <col min="6146" max="6146" width="56.5546875" customWidth="1"/>
    <col min="6147" max="6151" width="16.21875" customWidth="1"/>
    <col min="6401" max="6401" width="14.6640625" bestFit="1" customWidth="1"/>
    <col min="6402" max="6402" width="56.5546875" customWidth="1"/>
    <col min="6403" max="6407" width="16.21875" customWidth="1"/>
    <col min="6657" max="6657" width="14.6640625" bestFit="1" customWidth="1"/>
    <col min="6658" max="6658" width="56.5546875" customWidth="1"/>
    <col min="6659" max="6663" width="16.21875" customWidth="1"/>
    <col min="6913" max="6913" width="14.6640625" bestFit="1" customWidth="1"/>
    <col min="6914" max="6914" width="56.5546875" customWidth="1"/>
    <col min="6915" max="6919" width="16.21875" customWidth="1"/>
    <col min="7169" max="7169" width="14.6640625" bestFit="1" customWidth="1"/>
    <col min="7170" max="7170" width="56.5546875" customWidth="1"/>
    <col min="7171" max="7175" width="16.21875" customWidth="1"/>
    <col min="7425" max="7425" width="14.6640625" bestFit="1" customWidth="1"/>
    <col min="7426" max="7426" width="56.5546875" customWidth="1"/>
    <col min="7427" max="7431" width="16.21875" customWidth="1"/>
    <col min="7681" max="7681" width="14.6640625" bestFit="1" customWidth="1"/>
    <col min="7682" max="7682" width="56.5546875" customWidth="1"/>
    <col min="7683" max="7687" width="16.21875" customWidth="1"/>
    <col min="7937" max="7937" width="14.6640625" bestFit="1" customWidth="1"/>
    <col min="7938" max="7938" width="56.5546875" customWidth="1"/>
    <col min="7939" max="7943" width="16.21875" customWidth="1"/>
    <col min="8193" max="8193" width="14.6640625" bestFit="1" customWidth="1"/>
    <col min="8194" max="8194" width="56.5546875" customWidth="1"/>
    <col min="8195" max="8199" width="16.21875" customWidth="1"/>
    <col min="8449" max="8449" width="14.6640625" bestFit="1" customWidth="1"/>
    <col min="8450" max="8450" width="56.5546875" customWidth="1"/>
    <col min="8451" max="8455" width="16.21875" customWidth="1"/>
    <col min="8705" max="8705" width="14.6640625" bestFit="1" customWidth="1"/>
    <col min="8706" max="8706" width="56.5546875" customWidth="1"/>
    <col min="8707" max="8711" width="16.21875" customWidth="1"/>
    <col min="8961" max="8961" width="14.6640625" bestFit="1" customWidth="1"/>
    <col min="8962" max="8962" width="56.5546875" customWidth="1"/>
    <col min="8963" max="8967" width="16.21875" customWidth="1"/>
    <col min="9217" max="9217" width="14.6640625" bestFit="1" customWidth="1"/>
    <col min="9218" max="9218" width="56.5546875" customWidth="1"/>
    <col min="9219" max="9223" width="16.21875" customWidth="1"/>
    <col min="9473" max="9473" width="14.6640625" bestFit="1" customWidth="1"/>
    <col min="9474" max="9474" width="56.5546875" customWidth="1"/>
    <col min="9475" max="9479" width="16.21875" customWidth="1"/>
    <col min="9729" max="9729" width="14.6640625" bestFit="1" customWidth="1"/>
    <col min="9730" max="9730" width="56.5546875" customWidth="1"/>
    <col min="9731" max="9735" width="16.21875" customWidth="1"/>
    <col min="9985" max="9985" width="14.6640625" bestFit="1" customWidth="1"/>
    <col min="9986" max="9986" width="56.5546875" customWidth="1"/>
    <col min="9987" max="9991" width="16.21875" customWidth="1"/>
    <col min="10241" max="10241" width="14.6640625" bestFit="1" customWidth="1"/>
    <col min="10242" max="10242" width="56.5546875" customWidth="1"/>
    <col min="10243" max="10247" width="16.21875" customWidth="1"/>
    <col min="10497" max="10497" width="14.6640625" bestFit="1" customWidth="1"/>
    <col min="10498" max="10498" width="56.5546875" customWidth="1"/>
    <col min="10499" max="10503" width="16.21875" customWidth="1"/>
    <col min="10753" max="10753" width="14.6640625" bestFit="1" customWidth="1"/>
    <col min="10754" max="10754" width="56.5546875" customWidth="1"/>
    <col min="10755" max="10759" width="16.21875" customWidth="1"/>
    <col min="11009" max="11009" width="14.6640625" bestFit="1" customWidth="1"/>
    <col min="11010" max="11010" width="56.5546875" customWidth="1"/>
    <col min="11011" max="11015" width="16.21875" customWidth="1"/>
    <col min="11265" max="11265" width="14.6640625" bestFit="1" customWidth="1"/>
    <col min="11266" max="11266" width="56.5546875" customWidth="1"/>
    <col min="11267" max="11271" width="16.21875" customWidth="1"/>
    <col min="11521" max="11521" width="14.6640625" bestFit="1" customWidth="1"/>
    <col min="11522" max="11522" width="56.5546875" customWidth="1"/>
    <col min="11523" max="11527" width="16.21875" customWidth="1"/>
    <col min="11777" max="11777" width="14.6640625" bestFit="1" customWidth="1"/>
    <col min="11778" max="11778" width="56.5546875" customWidth="1"/>
    <col min="11779" max="11783" width="16.21875" customWidth="1"/>
    <col min="12033" max="12033" width="14.6640625" bestFit="1" customWidth="1"/>
    <col min="12034" max="12034" width="56.5546875" customWidth="1"/>
    <col min="12035" max="12039" width="16.21875" customWidth="1"/>
    <col min="12289" max="12289" width="14.6640625" bestFit="1" customWidth="1"/>
    <col min="12290" max="12290" width="56.5546875" customWidth="1"/>
    <col min="12291" max="12295" width="16.21875" customWidth="1"/>
    <col min="12545" max="12545" width="14.6640625" bestFit="1" customWidth="1"/>
    <col min="12546" max="12546" width="56.5546875" customWidth="1"/>
    <col min="12547" max="12551" width="16.21875" customWidth="1"/>
    <col min="12801" max="12801" width="14.6640625" bestFit="1" customWidth="1"/>
    <col min="12802" max="12802" width="56.5546875" customWidth="1"/>
    <col min="12803" max="12807" width="16.21875" customWidth="1"/>
    <col min="13057" max="13057" width="14.6640625" bestFit="1" customWidth="1"/>
    <col min="13058" max="13058" width="56.5546875" customWidth="1"/>
    <col min="13059" max="13063" width="16.21875" customWidth="1"/>
    <col min="13313" max="13313" width="14.6640625" bestFit="1" customWidth="1"/>
    <col min="13314" max="13314" width="56.5546875" customWidth="1"/>
    <col min="13315" max="13319" width="16.21875" customWidth="1"/>
    <col min="13569" max="13569" width="14.6640625" bestFit="1" customWidth="1"/>
    <col min="13570" max="13570" width="56.5546875" customWidth="1"/>
    <col min="13571" max="13575" width="16.21875" customWidth="1"/>
    <col min="13825" max="13825" width="14.6640625" bestFit="1" customWidth="1"/>
    <col min="13826" max="13826" width="56.5546875" customWidth="1"/>
    <col min="13827" max="13831" width="16.21875" customWidth="1"/>
    <col min="14081" max="14081" width="14.6640625" bestFit="1" customWidth="1"/>
    <col min="14082" max="14082" width="56.5546875" customWidth="1"/>
    <col min="14083" max="14087" width="16.21875" customWidth="1"/>
    <col min="14337" max="14337" width="14.6640625" bestFit="1" customWidth="1"/>
    <col min="14338" max="14338" width="56.5546875" customWidth="1"/>
    <col min="14339" max="14343" width="16.21875" customWidth="1"/>
    <col min="14593" max="14593" width="14.6640625" bestFit="1" customWidth="1"/>
    <col min="14594" max="14594" width="56.5546875" customWidth="1"/>
    <col min="14595" max="14599" width="16.21875" customWidth="1"/>
    <col min="14849" max="14849" width="14.6640625" bestFit="1" customWidth="1"/>
    <col min="14850" max="14850" width="56.5546875" customWidth="1"/>
    <col min="14851" max="14855" width="16.21875" customWidth="1"/>
    <col min="15105" max="15105" width="14.6640625" bestFit="1" customWidth="1"/>
    <col min="15106" max="15106" width="56.5546875" customWidth="1"/>
    <col min="15107" max="15111" width="16.21875" customWidth="1"/>
    <col min="15361" max="15361" width="14.6640625" bestFit="1" customWidth="1"/>
    <col min="15362" max="15362" width="56.5546875" customWidth="1"/>
    <col min="15363" max="15367" width="16.21875" customWidth="1"/>
    <col min="15617" max="15617" width="14.6640625" bestFit="1" customWidth="1"/>
    <col min="15618" max="15618" width="56.5546875" customWidth="1"/>
    <col min="15619" max="15623" width="16.21875" customWidth="1"/>
    <col min="15873" max="15873" width="14.6640625" bestFit="1" customWidth="1"/>
    <col min="15874" max="15874" width="56.5546875" customWidth="1"/>
    <col min="15875" max="15879" width="16.21875" customWidth="1"/>
    <col min="16129" max="16129" width="14.6640625" bestFit="1" customWidth="1"/>
    <col min="16130" max="16130" width="56.5546875" customWidth="1"/>
    <col min="16131" max="16135" width="16.21875" customWidth="1"/>
  </cols>
  <sheetData>
    <row r="1" spans="1:7" x14ac:dyDescent="0.3">
      <c r="A1" s="93"/>
      <c r="B1" s="93"/>
      <c r="C1" s="93"/>
      <c r="D1" s="93"/>
      <c r="E1" s="93"/>
      <c r="F1" s="93"/>
      <c r="G1" s="94" t="s">
        <v>186</v>
      </c>
    </row>
    <row r="2" spans="1:7" x14ac:dyDescent="0.3">
      <c r="A2" s="1136"/>
      <c r="B2" s="1137"/>
      <c r="C2" s="93"/>
      <c r="D2" s="93"/>
      <c r="E2" s="93"/>
      <c r="F2" s="93"/>
      <c r="G2" s="94" t="s">
        <v>2</v>
      </c>
    </row>
    <row r="3" spans="1:7" x14ac:dyDescent="0.3">
      <c r="A3" s="1138" t="s">
        <v>187</v>
      </c>
      <c r="B3" s="1139"/>
      <c r="C3" s="1139"/>
      <c r="D3" s="1139"/>
      <c r="E3" s="1139"/>
      <c r="F3" s="1139"/>
      <c r="G3" s="1139"/>
    </row>
    <row r="4" spans="1:7" x14ac:dyDescent="0.3">
      <c r="A4" s="93"/>
      <c r="B4" s="1140" t="s">
        <v>188</v>
      </c>
      <c r="C4" s="1139"/>
      <c r="D4" s="1141"/>
      <c r="E4" s="1141"/>
      <c r="F4" s="1141"/>
      <c r="G4" s="95"/>
    </row>
    <row r="5" spans="1:7" ht="15" thickBot="1" x14ac:dyDescent="0.35">
      <c r="A5" s="93"/>
      <c r="B5" s="96"/>
      <c r="C5" s="97"/>
      <c r="D5" s="97"/>
      <c r="E5" s="95"/>
      <c r="F5" s="95"/>
      <c r="G5" s="95"/>
    </row>
    <row r="6" spans="1:7" x14ac:dyDescent="0.3">
      <c r="A6" s="1142" t="s">
        <v>189</v>
      </c>
      <c r="B6" s="1144" t="s">
        <v>4</v>
      </c>
      <c r="C6" s="1146" t="s">
        <v>141</v>
      </c>
      <c r="D6" s="1148" t="s">
        <v>142</v>
      </c>
      <c r="E6" s="1146" t="s">
        <v>143</v>
      </c>
      <c r="F6" s="1146" t="s">
        <v>144</v>
      </c>
      <c r="G6" s="1151" t="s">
        <v>8</v>
      </c>
    </row>
    <row r="7" spans="1:7" ht="15" thickBot="1" x14ac:dyDescent="0.35">
      <c r="A7" s="1143"/>
      <c r="B7" s="1145"/>
      <c r="C7" s="1147"/>
      <c r="D7" s="1149" t="s">
        <v>145</v>
      </c>
      <c r="E7" s="1150"/>
      <c r="F7" s="1147"/>
      <c r="G7" s="1152"/>
    </row>
    <row r="8" spans="1:7" x14ac:dyDescent="0.3">
      <c r="A8" s="98"/>
      <c r="B8" s="99"/>
      <c r="C8" s="100"/>
      <c r="D8" s="101"/>
      <c r="E8" s="102"/>
      <c r="F8" s="100"/>
      <c r="G8" s="103"/>
    </row>
    <row r="9" spans="1:7" x14ac:dyDescent="0.3">
      <c r="A9" s="104">
        <v>210</v>
      </c>
      <c r="B9" s="105" t="s">
        <v>190</v>
      </c>
      <c r="C9" s="106">
        <v>434266</v>
      </c>
      <c r="D9" s="106">
        <v>429278</v>
      </c>
      <c r="E9" s="106">
        <v>428307</v>
      </c>
      <c r="F9" s="106">
        <v>486010</v>
      </c>
      <c r="G9" s="107">
        <v>113.47234577067384</v>
      </c>
    </row>
    <row r="10" spans="1:7" x14ac:dyDescent="0.3">
      <c r="A10" s="108">
        <v>211</v>
      </c>
      <c r="B10" s="109" t="s">
        <v>191</v>
      </c>
      <c r="C10" s="110">
        <v>428738</v>
      </c>
      <c r="D10" s="110">
        <v>423978</v>
      </c>
      <c r="E10" s="110">
        <v>423979</v>
      </c>
      <c r="F10" s="110">
        <v>480820</v>
      </c>
      <c r="G10" s="111">
        <v>113.40656023057745</v>
      </c>
    </row>
    <row r="11" spans="1:7" x14ac:dyDescent="0.3">
      <c r="A11" s="112" t="s">
        <v>192</v>
      </c>
      <c r="B11" s="109" t="s">
        <v>193</v>
      </c>
      <c r="C11" s="110">
        <v>428129</v>
      </c>
      <c r="D11" s="110">
        <v>423515</v>
      </c>
      <c r="E11" s="110">
        <v>423515</v>
      </c>
      <c r="F11" s="110">
        <v>480226</v>
      </c>
      <c r="G11" s="111">
        <v>113.39055287297971</v>
      </c>
    </row>
    <row r="12" spans="1:7" x14ac:dyDescent="0.3">
      <c r="A12" s="112">
        <v>211004</v>
      </c>
      <c r="B12" s="109" t="s">
        <v>194</v>
      </c>
      <c r="C12" s="110">
        <v>609</v>
      </c>
      <c r="D12" s="110">
        <v>463</v>
      </c>
      <c r="E12" s="110">
        <v>464</v>
      </c>
      <c r="F12" s="110">
        <v>594</v>
      </c>
      <c r="G12" s="111">
        <v>128.01724137931035</v>
      </c>
    </row>
    <row r="13" spans="1:7" x14ac:dyDescent="0.3">
      <c r="A13" s="108">
        <v>212</v>
      </c>
      <c r="B13" s="109" t="s">
        <v>195</v>
      </c>
      <c r="C13" s="110">
        <v>5528</v>
      </c>
      <c r="D13" s="110">
        <v>5300</v>
      </c>
      <c r="E13" s="110">
        <v>4328</v>
      </c>
      <c r="F13" s="110">
        <v>5190</v>
      </c>
      <c r="G13" s="111">
        <v>119.91682070240296</v>
      </c>
    </row>
    <row r="14" spans="1:7" x14ac:dyDescent="0.3">
      <c r="A14" s="113">
        <v>220</v>
      </c>
      <c r="B14" s="105" t="s">
        <v>196</v>
      </c>
      <c r="C14" s="114">
        <v>387962</v>
      </c>
      <c r="D14" s="114">
        <v>351319</v>
      </c>
      <c r="E14" s="114">
        <v>332928</v>
      </c>
      <c r="F14" s="114">
        <v>354592</v>
      </c>
      <c r="G14" s="115">
        <v>106.50711264898116</v>
      </c>
    </row>
    <row r="15" spans="1:7" x14ac:dyDescent="0.3">
      <c r="A15" s="108">
        <v>221</v>
      </c>
      <c r="B15" s="109" t="s">
        <v>197</v>
      </c>
      <c r="C15" s="110">
        <v>219408</v>
      </c>
      <c r="D15" s="110">
        <v>229386</v>
      </c>
      <c r="E15" s="110">
        <v>228792</v>
      </c>
      <c r="F15" s="110">
        <v>219202</v>
      </c>
      <c r="G15" s="111">
        <v>95.8084198748208</v>
      </c>
    </row>
    <row r="16" spans="1:7" x14ac:dyDescent="0.3">
      <c r="A16" s="112" t="s">
        <v>198</v>
      </c>
      <c r="B16" s="109" t="s">
        <v>199</v>
      </c>
      <c r="C16" s="110">
        <v>26986</v>
      </c>
      <c r="D16" s="110">
        <v>5</v>
      </c>
      <c r="E16" s="110">
        <v>14</v>
      </c>
      <c r="F16" s="110">
        <v>29917</v>
      </c>
      <c r="G16" s="111">
        <v>213692.85714285713</v>
      </c>
    </row>
    <row r="17" spans="1:7" x14ac:dyDescent="0.3">
      <c r="A17" s="112">
        <v>221002</v>
      </c>
      <c r="B17" s="109" t="s">
        <v>200</v>
      </c>
      <c r="C17" s="110">
        <v>0</v>
      </c>
      <c r="D17" s="110">
        <v>0</v>
      </c>
      <c r="E17" s="110">
        <v>0</v>
      </c>
      <c r="F17" s="110">
        <v>0</v>
      </c>
      <c r="G17" s="111">
        <v>0</v>
      </c>
    </row>
    <row r="18" spans="1:7" x14ac:dyDescent="0.3">
      <c r="A18" s="112">
        <v>221003</v>
      </c>
      <c r="B18" s="109" t="s">
        <v>201</v>
      </c>
      <c r="C18" s="110">
        <v>613</v>
      </c>
      <c r="D18" s="110">
        <v>1218</v>
      </c>
      <c r="E18" s="110">
        <v>693</v>
      </c>
      <c r="F18" s="110">
        <v>693</v>
      </c>
      <c r="G18" s="115">
        <v>100</v>
      </c>
    </row>
    <row r="19" spans="1:7" x14ac:dyDescent="0.3">
      <c r="A19" s="112">
        <v>221004</v>
      </c>
      <c r="B19" s="109" t="s">
        <v>202</v>
      </c>
      <c r="C19" s="110">
        <v>191809</v>
      </c>
      <c r="D19" s="110">
        <v>228063</v>
      </c>
      <c r="E19" s="110">
        <v>227985</v>
      </c>
      <c r="F19" s="110">
        <v>188592</v>
      </c>
      <c r="G19" s="111">
        <v>82.721231659977633</v>
      </c>
    </row>
    <row r="20" spans="1:7" x14ac:dyDescent="0.3">
      <c r="A20" s="112">
        <v>221005</v>
      </c>
      <c r="B20" s="109" t="s">
        <v>203</v>
      </c>
      <c r="C20" s="110">
        <v>0</v>
      </c>
      <c r="D20" s="110">
        <v>100</v>
      </c>
      <c r="E20" s="110">
        <v>100</v>
      </c>
      <c r="F20" s="110">
        <v>0</v>
      </c>
      <c r="G20" s="111">
        <v>0</v>
      </c>
    </row>
    <row r="21" spans="1:7" x14ac:dyDescent="0.3">
      <c r="A21" s="108">
        <v>222</v>
      </c>
      <c r="B21" s="109" t="s">
        <v>204</v>
      </c>
      <c r="C21" s="110">
        <v>56751</v>
      </c>
      <c r="D21" s="110">
        <v>65471</v>
      </c>
      <c r="E21" s="110">
        <v>53650</v>
      </c>
      <c r="F21" s="110">
        <v>56438</v>
      </c>
      <c r="G21" s="111">
        <v>105.19664492078286</v>
      </c>
    </row>
    <row r="22" spans="1:7" x14ac:dyDescent="0.3">
      <c r="A22" s="108">
        <v>223</v>
      </c>
      <c r="B22" s="109" t="s">
        <v>205</v>
      </c>
      <c r="C22" s="110">
        <v>111803</v>
      </c>
      <c r="D22" s="110">
        <v>56462</v>
      </c>
      <c r="E22" s="110">
        <v>50486</v>
      </c>
      <c r="F22" s="110">
        <v>78952</v>
      </c>
      <c r="G22" s="111">
        <v>156.38394802519511</v>
      </c>
    </row>
    <row r="23" spans="1:7" x14ac:dyDescent="0.3">
      <c r="A23" s="113">
        <v>230</v>
      </c>
      <c r="B23" s="116" t="s">
        <v>206</v>
      </c>
      <c r="C23" s="114">
        <v>12436</v>
      </c>
      <c r="D23" s="114">
        <v>23707</v>
      </c>
      <c r="E23" s="114">
        <v>29366</v>
      </c>
      <c r="F23" s="114">
        <v>13703</v>
      </c>
      <c r="G23" s="115">
        <v>46.662807328202682</v>
      </c>
    </row>
    <row r="24" spans="1:7" ht="27" x14ac:dyDescent="0.3">
      <c r="A24" s="113">
        <v>240</v>
      </c>
      <c r="B24" s="117" t="s">
        <v>207</v>
      </c>
      <c r="C24" s="114">
        <v>8883</v>
      </c>
      <c r="D24" s="114">
        <v>6486</v>
      </c>
      <c r="E24" s="114">
        <v>6486</v>
      </c>
      <c r="F24" s="114">
        <v>7054</v>
      </c>
      <c r="G24" s="115">
        <v>108.75732346592662</v>
      </c>
    </row>
    <row r="25" spans="1:7" ht="27" x14ac:dyDescent="0.3">
      <c r="A25" s="113">
        <v>250</v>
      </c>
      <c r="B25" s="118" t="s">
        <v>208</v>
      </c>
      <c r="C25" s="114">
        <v>0</v>
      </c>
      <c r="D25" s="114">
        <v>4</v>
      </c>
      <c r="E25" s="114">
        <v>4</v>
      </c>
      <c r="F25" s="114">
        <v>1</v>
      </c>
      <c r="G25" s="115">
        <v>25</v>
      </c>
    </row>
    <row r="26" spans="1:7" x14ac:dyDescent="0.3">
      <c r="A26" s="113">
        <v>290</v>
      </c>
      <c r="B26" s="105" t="s">
        <v>209</v>
      </c>
      <c r="C26" s="114">
        <v>453079</v>
      </c>
      <c r="D26" s="114">
        <v>373055</v>
      </c>
      <c r="E26" s="114">
        <v>386364</v>
      </c>
      <c r="F26" s="114">
        <v>476960</v>
      </c>
      <c r="G26" s="115">
        <v>123.4483544015488</v>
      </c>
    </row>
    <row r="27" spans="1:7" x14ac:dyDescent="0.3">
      <c r="A27" s="108">
        <v>291</v>
      </c>
      <c r="B27" s="109" t="s">
        <v>210</v>
      </c>
      <c r="C27" s="110">
        <v>20795</v>
      </c>
      <c r="D27" s="110">
        <v>324</v>
      </c>
      <c r="E27" s="110">
        <v>4301</v>
      </c>
      <c r="F27" s="110">
        <v>61341</v>
      </c>
      <c r="G27" s="111">
        <v>1426.2032085561498</v>
      </c>
    </row>
    <row r="28" spans="1:7" x14ac:dyDescent="0.3">
      <c r="A28" s="108">
        <v>292</v>
      </c>
      <c r="B28" s="109" t="s">
        <v>211</v>
      </c>
      <c r="C28" s="110">
        <v>432284</v>
      </c>
      <c r="D28" s="110">
        <v>372731</v>
      </c>
      <c r="E28" s="110">
        <v>382063</v>
      </c>
      <c r="F28" s="110">
        <v>415619</v>
      </c>
      <c r="G28" s="111">
        <v>108.78284471409165</v>
      </c>
    </row>
    <row r="29" spans="1:7" x14ac:dyDescent="0.3">
      <c r="A29" s="112" t="s">
        <v>212</v>
      </c>
      <c r="B29" s="119" t="s">
        <v>213</v>
      </c>
      <c r="C29" s="110">
        <v>1527</v>
      </c>
      <c r="D29" s="110">
        <v>1135</v>
      </c>
      <c r="E29" s="110">
        <v>1111</v>
      </c>
      <c r="F29" s="110">
        <v>1287</v>
      </c>
      <c r="G29" s="111">
        <v>115.84158415841584</v>
      </c>
    </row>
    <row r="30" spans="1:7" x14ac:dyDescent="0.3">
      <c r="A30" s="112">
        <v>292008</v>
      </c>
      <c r="B30" s="119" t="s">
        <v>214</v>
      </c>
      <c r="C30" s="110">
        <v>212590</v>
      </c>
      <c r="D30" s="110">
        <v>250000</v>
      </c>
      <c r="E30" s="110">
        <v>250000</v>
      </c>
      <c r="F30" s="110">
        <v>220131</v>
      </c>
      <c r="G30" s="120">
        <v>88.052400000000006</v>
      </c>
    </row>
    <row r="31" spans="1:7" ht="15" thickBot="1" x14ac:dyDescent="0.35">
      <c r="A31" s="121"/>
      <c r="B31" s="122" t="s">
        <v>215</v>
      </c>
      <c r="C31" s="123">
        <v>218167</v>
      </c>
      <c r="D31" s="123">
        <v>121596</v>
      </c>
      <c r="E31" s="123">
        <v>130952</v>
      </c>
      <c r="F31" s="123">
        <v>194201</v>
      </c>
      <c r="G31" s="120">
        <v>148.29937687091453</v>
      </c>
    </row>
    <row r="32" spans="1:7" ht="15" thickBot="1" x14ac:dyDescent="0.35">
      <c r="A32" s="124">
        <v>200</v>
      </c>
      <c r="B32" s="125" t="s">
        <v>216</v>
      </c>
      <c r="C32" s="126">
        <v>1296626</v>
      </c>
      <c r="D32" s="126">
        <v>1183849</v>
      </c>
      <c r="E32" s="126">
        <v>1183455</v>
      </c>
      <c r="F32" s="126">
        <v>1338320</v>
      </c>
      <c r="G32" s="127">
        <v>113.0858376533117</v>
      </c>
    </row>
    <row r="33" spans="1:7" ht="15" thickBot="1" x14ac:dyDescent="0.35">
      <c r="A33" s="128">
        <v>300</v>
      </c>
      <c r="B33" s="129" t="s">
        <v>217</v>
      </c>
      <c r="C33" s="130">
        <v>2588586</v>
      </c>
      <c r="D33" s="130">
        <v>2823453</v>
      </c>
      <c r="E33" s="130">
        <v>2346700</v>
      </c>
      <c r="F33" s="130">
        <v>2312939</v>
      </c>
      <c r="G33" s="131">
        <v>98.561341458217925</v>
      </c>
    </row>
    <row r="34" spans="1:7" ht="15" thickTop="1" x14ac:dyDescent="0.3">
      <c r="A34" s="132"/>
      <c r="B34" s="132"/>
      <c r="C34" s="132"/>
      <c r="D34" s="132"/>
      <c r="E34" s="132"/>
      <c r="F34" s="132"/>
      <c r="G34" s="132"/>
    </row>
  </sheetData>
  <mergeCells count="10">
    <mergeCell ref="A2:B2"/>
    <mergeCell ref="A3:G3"/>
    <mergeCell ref="B4:F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/>
  </sheetViews>
  <sheetFormatPr defaultColWidth="9.109375" defaultRowHeight="13.2" x14ac:dyDescent="0.25"/>
  <cols>
    <col min="1" max="1" width="49.88671875" style="133" customWidth="1"/>
    <col min="2" max="2" width="10.44140625" style="133" customWidth="1"/>
    <col min="3" max="3" width="11.109375" style="133" bestFit="1" customWidth="1"/>
    <col min="4" max="4" width="9.88671875" style="133" bestFit="1" customWidth="1"/>
    <col min="5" max="6" width="12.6640625" style="133" customWidth="1"/>
    <col min="7" max="7" width="13.44140625" style="133" customWidth="1"/>
    <col min="8" max="10" width="19.109375" style="133" customWidth="1"/>
    <col min="11" max="11" width="19.6640625" style="133" customWidth="1"/>
    <col min="12" max="256" width="9.109375" style="133"/>
    <col min="257" max="257" width="49.88671875" style="133" customWidth="1"/>
    <col min="258" max="258" width="10.44140625" style="133" customWidth="1"/>
    <col min="259" max="259" width="11.109375" style="133" bestFit="1" customWidth="1"/>
    <col min="260" max="260" width="9.88671875" style="133" bestFit="1" customWidth="1"/>
    <col min="261" max="262" width="12.6640625" style="133" customWidth="1"/>
    <col min="263" max="263" width="13.44140625" style="133" customWidth="1"/>
    <col min="264" max="266" width="19.109375" style="133" customWidth="1"/>
    <col min="267" max="267" width="19.6640625" style="133" customWidth="1"/>
    <col min="268" max="512" width="9.109375" style="133"/>
    <col min="513" max="513" width="49.88671875" style="133" customWidth="1"/>
    <col min="514" max="514" width="10.44140625" style="133" customWidth="1"/>
    <col min="515" max="515" width="11.109375" style="133" bestFit="1" customWidth="1"/>
    <col min="516" max="516" width="9.88671875" style="133" bestFit="1" customWidth="1"/>
    <col min="517" max="518" width="12.6640625" style="133" customWidth="1"/>
    <col min="519" max="519" width="13.44140625" style="133" customWidth="1"/>
    <col min="520" max="522" width="19.109375" style="133" customWidth="1"/>
    <col min="523" max="523" width="19.6640625" style="133" customWidth="1"/>
    <col min="524" max="768" width="9.109375" style="133"/>
    <col min="769" max="769" width="49.88671875" style="133" customWidth="1"/>
    <col min="770" max="770" width="10.44140625" style="133" customWidth="1"/>
    <col min="771" max="771" width="11.109375" style="133" bestFit="1" customWidth="1"/>
    <col min="772" max="772" width="9.88671875" style="133" bestFit="1" customWidth="1"/>
    <col min="773" max="774" width="12.6640625" style="133" customWidth="1"/>
    <col min="775" max="775" width="13.44140625" style="133" customWidth="1"/>
    <col min="776" max="778" width="19.109375" style="133" customWidth="1"/>
    <col min="779" max="779" width="19.6640625" style="133" customWidth="1"/>
    <col min="780" max="1024" width="9.109375" style="133"/>
    <col min="1025" max="1025" width="49.88671875" style="133" customWidth="1"/>
    <col min="1026" max="1026" width="10.44140625" style="133" customWidth="1"/>
    <col min="1027" max="1027" width="11.109375" style="133" bestFit="1" customWidth="1"/>
    <col min="1028" max="1028" width="9.88671875" style="133" bestFit="1" customWidth="1"/>
    <col min="1029" max="1030" width="12.6640625" style="133" customWidth="1"/>
    <col min="1031" max="1031" width="13.44140625" style="133" customWidth="1"/>
    <col min="1032" max="1034" width="19.109375" style="133" customWidth="1"/>
    <col min="1035" max="1035" width="19.6640625" style="133" customWidth="1"/>
    <col min="1036" max="1280" width="9.109375" style="133"/>
    <col min="1281" max="1281" width="49.88671875" style="133" customWidth="1"/>
    <col min="1282" max="1282" width="10.44140625" style="133" customWidth="1"/>
    <col min="1283" max="1283" width="11.109375" style="133" bestFit="1" customWidth="1"/>
    <col min="1284" max="1284" width="9.88671875" style="133" bestFit="1" customWidth="1"/>
    <col min="1285" max="1286" width="12.6640625" style="133" customWidth="1"/>
    <col min="1287" max="1287" width="13.44140625" style="133" customWidth="1"/>
    <col min="1288" max="1290" width="19.109375" style="133" customWidth="1"/>
    <col min="1291" max="1291" width="19.6640625" style="133" customWidth="1"/>
    <col min="1292" max="1536" width="9.109375" style="133"/>
    <col min="1537" max="1537" width="49.88671875" style="133" customWidth="1"/>
    <col min="1538" max="1538" width="10.44140625" style="133" customWidth="1"/>
    <col min="1539" max="1539" width="11.109375" style="133" bestFit="1" customWidth="1"/>
    <col min="1540" max="1540" width="9.88671875" style="133" bestFit="1" customWidth="1"/>
    <col min="1541" max="1542" width="12.6640625" style="133" customWidth="1"/>
    <col min="1543" max="1543" width="13.44140625" style="133" customWidth="1"/>
    <col min="1544" max="1546" width="19.109375" style="133" customWidth="1"/>
    <col min="1547" max="1547" width="19.6640625" style="133" customWidth="1"/>
    <col min="1548" max="1792" width="9.109375" style="133"/>
    <col min="1793" max="1793" width="49.88671875" style="133" customWidth="1"/>
    <col min="1794" max="1794" width="10.44140625" style="133" customWidth="1"/>
    <col min="1795" max="1795" width="11.109375" style="133" bestFit="1" customWidth="1"/>
    <col min="1796" max="1796" width="9.88671875" style="133" bestFit="1" customWidth="1"/>
    <col min="1797" max="1798" width="12.6640625" style="133" customWidth="1"/>
    <col min="1799" max="1799" width="13.44140625" style="133" customWidth="1"/>
    <col min="1800" max="1802" width="19.109375" style="133" customWidth="1"/>
    <col min="1803" max="1803" width="19.6640625" style="133" customWidth="1"/>
    <col min="1804" max="2048" width="9.109375" style="133"/>
    <col min="2049" max="2049" width="49.88671875" style="133" customWidth="1"/>
    <col min="2050" max="2050" width="10.44140625" style="133" customWidth="1"/>
    <col min="2051" max="2051" width="11.109375" style="133" bestFit="1" customWidth="1"/>
    <col min="2052" max="2052" width="9.88671875" style="133" bestFit="1" customWidth="1"/>
    <col min="2053" max="2054" width="12.6640625" style="133" customWidth="1"/>
    <col min="2055" max="2055" width="13.44140625" style="133" customWidth="1"/>
    <col min="2056" max="2058" width="19.109375" style="133" customWidth="1"/>
    <col min="2059" max="2059" width="19.6640625" style="133" customWidth="1"/>
    <col min="2060" max="2304" width="9.109375" style="133"/>
    <col min="2305" max="2305" width="49.88671875" style="133" customWidth="1"/>
    <col min="2306" max="2306" width="10.44140625" style="133" customWidth="1"/>
    <col min="2307" max="2307" width="11.109375" style="133" bestFit="1" customWidth="1"/>
    <col min="2308" max="2308" width="9.88671875" style="133" bestFit="1" customWidth="1"/>
    <col min="2309" max="2310" width="12.6640625" style="133" customWidth="1"/>
    <col min="2311" max="2311" width="13.44140625" style="133" customWidth="1"/>
    <col min="2312" max="2314" width="19.109375" style="133" customWidth="1"/>
    <col min="2315" max="2315" width="19.6640625" style="133" customWidth="1"/>
    <col min="2316" max="2560" width="9.109375" style="133"/>
    <col min="2561" max="2561" width="49.88671875" style="133" customWidth="1"/>
    <col min="2562" max="2562" width="10.44140625" style="133" customWidth="1"/>
    <col min="2563" max="2563" width="11.109375" style="133" bestFit="1" customWidth="1"/>
    <col min="2564" max="2564" width="9.88671875" style="133" bestFit="1" customWidth="1"/>
    <col min="2565" max="2566" width="12.6640625" style="133" customWidth="1"/>
    <col min="2567" max="2567" width="13.44140625" style="133" customWidth="1"/>
    <col min="2568" max="2570" width="19.109375" style="133" customWidth="1"/>
    <col min="2571" max="2571" width="19.6640625" style="133" customWidth="1"/>
    <col min="2572" max="2816" width="9.109375" style="133"/>
    <col min="2817" max="2817" width="49.88671875" style="133" customWidth="1"/>
    <col min="2818" max="2818" width="10.44140625" style="133" customWidth="1"/>
    <col min="2819" max="2819" width="11.109375" style="133" bestFit="1" customWidth="1"/>
    <col min="2820" max="2820" width="9.88671875" style="133" bestFit="1" customWidth="1"/>
    <col min="2821" max="2822" width="12.6640625" style="133" customWidth="1"/>
    <col min="2823" max="2823" width="13.44140625" style="133" customWidth="1"/>
    <col min="2824" max="2826" width="19.109375" style="133" customWidth="1"/>
    <col min="2827" max="2827" width="19.6640625" style="133" customWidth="1"/>
    <col min="2828" max="3072" width="9.109375" style="133"/>
    <col min="3073" max="3073" width="49.88671875" style="133" customWidth="1"/>
    <col min="3074" max="3074" width="10.44140625" style="133" customWidth="1"/>
    <col min="3075" max="3075" width="11.109375" style="133" bestFit="1" customWidth="1"/>
    <col min="3076" max="3076" width="9.88671875" style="133" bestFit="1" customWidth="1"/>
    <col min="3077" max="3078" width="12.6640625" style="133" customWidth="1"/>
    <col min="3079" max="3079" width="13.44140625" style="133" customWidth="1"/>
    <col min="3080" max="3082" width="19.109375" style="133" customWidth="1"/>
    <col min="3083" max="3083" width="19.6640625" style="133" customWidth="1"/>
    <col min="3084" max="3328" width="9.109375" style="133"/>
    <col min="3329" max="3329" width="49.88671875" style="133" customWidth="1"/>
    <col min="3330" max="3330" width="10.44140625" style="133" customWidth="1"/>
    <col min="3331" max="3331" width="11.109375" style="133" bestFit="1" customWidth="1"/>
    <col min="3332" max="3332" width="9.88671875" style="133" bestFit="1" customWidth="1"/>
    <col min="3333" max="3334" width="12.6640625" style="133" customWidth="1"/>
    <col min="3335" max="3335" width="13.44140625" style="133" customWidth="1"/>
    <col min="3336" max="3338" width="19.109375" style="133" customWidth="1"/>
    <col min="3339" max="3339" width="19.6640625" style="133" customWidth="1"/>
    <col min="3340" max="3584" width="9.109375" style="133"/>
    <col min="3585" max="3585" width="49.88671875" style="133" customWidth="1"/>
    <col min="3586" max="3586" width="10.44140625" style="133" customWidth="1"/>
    <col min="3587" max="3587" width="11.109375" style="133" bestFit="1" customWidth="1"/>
    <col min="3588" max="3588" width="9.88671875" style="133" bestFit="1" customWidth="1"/>
    <col min="3589" max="3590" width="12.6640625" style="133" customWidth="1"/>
    <col min="3591" max="3591" width="13.44140625" style="133" customWidth="1"/>
    <col min="3592" max="3594" width="19.109375" style="133" customWidth="1"/>
    <col min="3595" max="3595" width="19.6640625" style="133" customWidth="1"/>
    <col min="3596" max="3840" width="9.109375" style="133"/>
    <col min="3841" max="3841" width="49.88671875" style="133" customWidth="1"/>
    <col min="3842" max="3842" width="10.44140625" style="133" customWidth="1"/>
    <col min="3843" max="3843" width="11.109375" style="133" bestFit="1" customWidth="1"/>
    <col min="3844" max="3844" width="9.88671875" style="133" bestFit="1" customWidth="1"/>
    <col min="3845" max="3846" width="12.6640625" style="133" customWidth="1"/>
    <col min="3847" max="3847" width="13.44140625" style="133" customWidth="1"/>
    <col min="3848" max="3850" width="19.109375" style="133" customWidth="1"/>
    <col min="3851" max="3851" width="19.6640625" style="133" customWidth="1"/>
    <col min="3852" max="4096" width="9.109375" style="133"/>
    <col min="4097" max="4097" width="49.88671875" style="133" customWidth="1"/>
    <col min="4098" max="4098" width="10.44140625" style="133" customWidth="1"/>
    <col min="4099" max="4099" width="11.109375" style="133" bestFit="1" customWidth="1"/>
    <col min="4100" max="4100" width="9.88671875" style="133" bestFit="1" customWidth="1"/>
    <col min="4101" max="4102" width="12.6640625" style="133" customWidth="1"/>
    <col min="4103" max="4103" width="13.44140625" style="133" customWidth="1"/>
    <col min="4104" max="4106" width="19.109375" style="133" customWidth="1"/>
    <col min="4107" max="4107" width="19.6640625" style="133" customWidth="1"/>
    <col min="4108" max="4352" width="9.109375" style="133"/>
    <col min="4353" max="4353" width="49.88671875" style="133" customWidth="1"/>
    <col min="4354" max="4354" width="10.44140625" style="133" customWidth="1"/>
    <col min="4355" max="4355" width="11.109375" style="133" bestFit="1" customWidth="1"/>
    <col min="4356" max="4356" width="9.88671875" style="133" bestFit="1" customWidth="1"/>
    <col min="4357" max="4358" width="12.6640625" style="133" customWidth="1"/>
    <col min="4359" max="4359" width="13.44140625" style="133" customWidth="1"/>
    <col min="4360" max="4362" width="19.109375" style="133" customWidth="1"/>
    <col min="4363" max="4363" width="19.6640625" style="133" customWidth="1"/>
    <col min="4364" max="4608" width="9.109375" style="133"/>
    <col min="4609" max="4609" width="49.88671875" style="133" customWidth="1"/>
    <col min="4610" max="4610" width="10.44140625" style="133" customWidth="1"/>
    <col min="4611" max="4611" width="11.109375" style="133" bestFit="1" customWidth="1"/>
    <col min="4612" max="4612" width="9.88671875" style="133" bestFit="1" customWidth="1"/>
    <col min="4613" max="4614" width="12.6640625" style="133" customWidth="1"/>
    <col min="4615" max="4615" width="13.44140625" style="133" customWidth="1"/>
    <col min="4616" max="4618" width="19.109375" style="133" customWidth="1"/>
    <col min="4619" max="4619" width="19.6640625" style="133" customWidth="1"/>
    <col min="4620" max="4864" width="9.109375" style="133"/>
    <col min="4865" max="4865" width="49.88671875" style="133" customWidth="1"/>
    <col min="4866" max="4866" width="10.44140625" style="133" customWidth="1"/>
    <col min="4867" max="4867" width="11.109375" style="133" bestFit="1" customWidth="1"/>
    <col min="4868" max="4868" width="9.88671875" style="133" bestFit="1" customWidth="1"/>
    <col min="4869" max="4870" width="12.6640625" style="133" customWidth="1"/>
    <col min="4871" max="4871" width="13.44140625" style="133" customWidth="1"/>
    <col min="4872" max="4874" width="19.109375" style="133" customWidth="1"/>
    <col min="4875" max="4875" width="19.6640625" style="133" customWidth="1"/>
    <col min="4876" max="5120" width="9.109375" style="133"/>
    <col min="5121" max="5121" width="49.88671875" style="133" customWidth="1"/>
    <col min="5122" max="5122" width="10.44140625" style="133" customWidth="1"/>
    <col min="5123" max="5123" width="11.109375" style="133" bestFit="1" customWidth="1"/>
    <col min="5124" max="5124" width="9.88671875" style="133" bestFit="1" customWidth="1"/>
    <col min="5125" max="5126" width="12.6640625" style="133" customWidth="1"/>
    <col min="5127" max="5127" width="13.44140625" style="133" customWidth="1"/>
    <col min="5128" max="5130" width="19.109375" style="133" customWidth="1"/>
    <col min="5131" max="5131" width="19.6640625" style="133" customWidth="1"/>
    <col min="5132" max="5376" width="9.109375" style="133"/>
    <col min="5377" max="5377" width="49.88671875" style="133" customWidth="1"/>
    <col min="5378" max="5378" width="10.44140625" style="133" customWidth="1"/>
    <col min="5379" max="5379" width="11.109375" style="133" bestFit="1" customWidth="1"/>
    <col min="5380" max="5380" width="9.88671875" style="133" bestFit="1" customWidth="1"/>
    <col min="5381" max="5382" width="12.6640625" style="133" customWidth="1"/>
    <col min="5383" max="5383" width="13.44140625" style="133" customWidth="1"/>
    <col min="5384" max="5386" width="19.109375" style="133" customWidth="1"/>
    <col min="5387" max="5387" width="19.6640625" style="133" customWidth="1"/>
    <col min="5388" max="5632" width="9.109375" style="133"/>
    <col min="5633" max="5633" width="49.88671875" style="133" customWidth="1"/>
    <col min="5634" max="5634" width="10.44140625" style="133" customWidth="1"/>
    <col min="5635" max="5635" width="11.109375" style="133" bestFit="1" customWidth="1"/>
    <col min="5636" max="5636" width="9.88671875" style="133" bestFit="1" customWidth="1"/>
    <col min="5637" max="5638" width="12.6640625" style="133" customWidth="1"/>
    <col min="5639" max="5639" width="13.44140625" style="133" customWidth="1"/>
    <col min="5640" max="5642" width="19.109375" style="133" customWidth="1"/>
    <col min="5643" max="5643" width="19.6640625" style="133" customWidth="1"/>
    <col min="5644" max="5888" width="9.109375" style="133"/>
    <col min="5889" max="5889" width="49.88671875" style="133" customWidth="1"/>
    <col min="5890" max="5890" width="10.44140625" style="133" customWidth="1"/>
    <col min="5891" max="5891" width="11.109375" style="133" bestFit="1" customWidth="1"/>
    <col min="5892" max="5892" width="9.88671875" style="133" bestFit="1" customWidth="1"/>
    <col min="5893" max="5894" width="12.6640625" style="133" customWidth="1"/>
    <col min="5895" max="5895" width="13.44140625" style="133" customWidth="1"/>
    <col min="5896" max="5898" width="19.109375" style="133" customWidth="1"/>
    <col min="5899" max="5899" width="19.6640625" style="133" customWidth="1"/>
    <col min="5900" max="6144" width="9.109375" style="133"/>
    <col min="6145" max="6145" width="49.88671875" style="133" customWidth="1"/>
    <col min="6146" max="6146" width="10.44140625" style="133" customWidth="1"/>
    <col min="6147" max="6147" width="11.109375" style="133" bestFit="1" customWidth="1"/>
    <col min="6148" max="6148" width="9.88671875" style="133" bestFit="1" customWidth="1"/>
    <col min="6149" max="6150" width="12.6640625" style="133" customWidth="1"/>
    <col min="6151" max="6151" width="13.44140625" style="133" customWidth="1"/>
    <col min="6152" max="6154" width="19.109375" style="133" customWidth="1"/>
    <col min="6155" max="6155" width="19.6640625" style="133" customWidth="1"/>
    <col min="6156" max="6400" width="9.109375" style="133"/>
    <col min="6401" max="6401" width="49.88671875" style="133" customWidth="1"/>
    <col min="6402" max="6402" width="10.44140625" style="133" customWidth="1"/>
    <col min="6403" max="6403" width="11.109375" style="133" bestFit="1" customWidth="1"/>
    <col min="6404" max="6404" width="9.88671875" style="133" bestFit="1" customWidth="1"/>
    <col min="6405" max="6406" width="12.6640625" style="133" customWidth="1"/>
    <col min="6407" max="6407" width="13.44140625" style="133" customWidth="1"/>
    <col min="6408" max="6410" width="19.109375" style="133" customWidth="1"/>
    <col min="6411" max="6411" width="19.6640625" style="133" customWidth="1"/>
    <col min="6412" max="6656" width="9.109375" style="133"/>
    <col min="6657" max="6657" width="49.88671875" style="133" customWidth="1"/>
    <col min="6658" max="6658" width="10.44140625" style="133" customWidth="1"/>
    <col min="6659" max="6659" width="11.109375" style="133" bestFit="1" customWidth="1"/>
    <col min="6660" max="6660" width="9.88671875" style="133" bestFit="1" customWidth="1"/>
    <col min="6661" max="6662" width="12.6640625" style="133" customWidth="1"/>
    <col min="6663" max="6663" width="13.44140625" style="133" customWidth="1"/>
    <col min="6664" max="6666" width="19.109375" style="133" customWidth="1"/>
    <col min="6667" max="6667" width="19.6640625" style="133" customWidth="1"/>
    <col min="6668" max="6912" width="9.109375" style="133"/>
    <col min="6913" max="6913" width="49.88671875" style="133" customWidth="1"/>
    <col min="6914" max="6914" width="10.44140625" style="133" customWidth="1"/>
    <col min="6915" max="6915" width="11.109375" style="133" bestFit="1" customWidth="1"/>
    <col min="6916" max="6916" width="9.88671875" style="133" bestFit="1" customWidth="1"/>
    <col min="6917" max="6918" width="12.6640625" style="133" customWidth="1"/>
    <col min="6919" max="6919" width="13.44140625" style="133" customWidth="1"/>
    <col min="6920" max="6922" width="19.109375" style="133" customWidth="1"/>
    <col min="6923" max="6923" width="19.6640625" style="133" customWidth="1"/>
    <col min="6924" max="7168" width="9.109375" style="133"/>
    <col min="7169" max="7169" width="49.88671875" style="133" customWidth="1"/>
    <col min="7170" max="7170" width="10.44140625" style="133" customWidth="1"/>
    <col min="7171" max="7171" width="11.109375" style="133" bestFit="1" customWidth="1"/>
    <col min="7172" max="7172" width="9.88671875" style="133" bestFit="1" customWidth="1"/>
    <col min="7173" max="7174" width="12.6640625" style="133" customWidth="1"/>
    <col min="7175" max="7175" width="13.44140625" style="133" customWidth="1"/>
    <col min="7176" max="7178" width="19.109375" style="133" customWidth="1"/>
    <col min="7179" max="7179" width="19.6640625" style="133" customWidth="1"/>
    <col min="7180" max="7424" width="9.109375" style="133"/>
    <col min="7425" max="7425" width="49.88671875" style="133" customWidth="1"/>
    <col min="7426" max="7426" width="10.44140625" style="133" customWidth="1"/>
    <col min="7427" max="7427" width="11.109375" style="133" bestFit="1" customWidth="1"/>
    <col min="7428" max="7428" width="9.88671875" style="133" bestFit="1" customWidth="1"/>
    <col min="7429" max="7430" width="12.6640625" style="133" customWidth="1"/>
    <col min="7431" max="7431" width="13.44140625" style="133" customWidth="1"/>
    <col min="7432" max="7434" width="19.109375" style="133" customWidth="1"/>
    <col min="7435" max="7435" width="19.6640625" style="133" customWidth="1"/>
    <col min="7436" max="7680" width="9.109375" style="133"/>
    <col min="7681" max="7681" width="49.88671875" style="133" customWidth="1"/>
    <col min="7682" max="7682" width="10.44140625" style="133" customWidth="1"/>
    <col min="7683" max="7683" width="11.109375" style="133" bestFit="1" customWidth="1"/>
    <col min="7684" max="7684" width="9.88671875" style="133" bestFit="1" customWidth="1"/>
    <col min="7685" max="7686" width="12.6640625" style="133" customWidth="1"/>
    <col min="7687" max="7687" width="13.44140625" style="133" customWidth="1"/>
    <col min="7688" max="7690" width="19.109375" style="133" customWidth="1"/>
    <col min="7691" max="7691" width="19.6640625" style="133" customWidth="1"/>
    <col min="7692" max="7936" width="9.109375" style="133"/>
    <col min="7937" max="7937" width="49.88671875" style="133" customWidth="1"/>
    <col min="7938" max="7938" width="10.44140625" style="133" customWidth="1"/>
    <col min="7939" max="7939" width="11.109375" style="133" bestFit="1" customWidth="1"/>
    <col min="7940" max="7940" width="9.88671875" style="133" bestFit="1" customWidth="1"/>
    <col min="7941" max="7942" width="12.6640625" style="133" customWidth="1"/>
    <col min="7943" max="7943" width="13.44140625" style="133" customWidth="1"/>
    <col min="7944" max="7946" width="19.109375" style="133" customWidth="1"/>
    <col min="7947" max="7947" width="19.6640625" style="133" customWidth="1"/>
    <col min="7948" max="8192" width="9.109375" style="133"/>
    <col min="8193" max="8193" width="49.88671875" style="133" customWidth="1"/>
    <col min="8194" max="8194" width="10.44140625" style="133" customWidth="1"/>
    <col min="8195" max="8195" width="11.109375" style="133" bestFit="1" customWidth="1"/>
    <col min="8196" max="8196" width="9.88671875" style="133" bestFit="1" customWidth="1"/>
    <col min="8197" max="8198" width="12.6640625" style="133" customWidth="1"/>
    <col min="8199" max="8199" width="13.44140625" style="133" customWidth="1"/>
    <col min="8200" max="8202" width="19.109375" style="133" customWidth="1"/>
    <col min="8203" max="8203" width="19.6640625" style="133" customWidth="1"/>
    <col min="8204" max="8448" width="9.109375" style="133"/>
    <col min="8449" max="8449" width="49.88671875" style="133" customWidth="1"/>
    <col min="8450" max="8450" width="10.44140625" style="133" customWidth="1"/>
    <col min="8451" max="8451" width="11.109375" style="133" bestFit="1" customWidth="1"/>
    <col min="8452" max="8452" width="9.88671875" style="133" bestFit="1" customWidth="1"/>
    <col min="8453" max="8454" width="12.6640625" style="133" customWidth="1"/>
    <col min="8455" max="8455" width="13.44140625" style="133" customWidth="1"/>
    <col min="8456" max="8458" width="19.109375" style="133" customWidth="1"/>
    <col min="8459" max="8459" width="19.6640625" style="133" customWidth="1"/>
    <col min="8460" max="8704" width="9.109375" style="133"/>
    <col min="8705" max="8705" width="49.88671875" style="133" customWidth="1"/>
    <col min="8706" max="8706" width="10.44140625" style="133" customWidth="1"/>
    <col min="8707" max="8707" width="11.109375" style="133" bestFit="1" customWidth="1"/>
    <col min="8708" max="8708" width="9.88671875" style="133" bestFit="1" customWidth="1"/>
    <col min="8709" max="8710" width="12.6640625" style="133" customWidth="1"/>
    <col min="8711" max="8711" width="13.44140625" style="133" customWidth="1"/>
    <col min="8712" max="8714" width="19.109375" style="133" customWidth="1"/>
    <col min="8715" max="8715" width="19.6640625" style="133" customWidth="1"/>
    <col min="8716" max="8960" width="9.109375" style="133"/>
    <col min="8961" max="8961" width="49.88671875" style="133" customWidth="1"/>
    <col min="8962" max="8962" width="10.44140625" style="133" customWidth="1"/>
    <col min="8963" max="8963" width="11.109375" style="133" bestFit="1" customWidth="1"/>
    <col min="8964" max="8964" width="9.88671875" style="133" bestFit="1" customWidth="1"/>
    <col min="8965" max="8966" width="12.6640625" style="133" customWidth="1"/>
    <col min="8967" max="8967" width="13.44140625" style="133" customWidth="1"/>
    <col min="8968" max="8970" width="19.109375" style="133" customWidth="1"/>
    <col min="8971" max="8971" width="19.6640625" style="133" customWidth="1"/>
    <col min="8972" max="9216" width="9.109375" style="133"/>
    <col min="9217" max="9217" width="49.88671875" style="133" customWidth="1"/>
    <col min="9218" max="9218" width="10.44140625" style="133" customWidth="1"/>
    <col min="9219" max="9219" width="11.109375" style="133" bestFit="1" customWidth="1"/>
    <col min="9220" max="9220" width="9.88671875" style="133" bestFit="1" customWidth="1"/>
    <col min="9221" max="9222" width="12.6640625" style="133" customWidth="1"/>
    <col min="9223" max="9223" width="13.44140625" style="133" customWidth="1"/>
    <col min="9224" max="9226" width="19.109375" style="133" customWidth="1"/>
    <col min="9227" max="9227" width="19.6640625" style="133" customWidth="1"/>
    <col min="9228" max="9472" width="9.109375" style="133"/>
    <col min="9473" max="9473" width="49.88671875" style="133" customWidth="1"/>
    <col min="9474" max="9474" width="10.44140625" style="133" customWidth="1"/>
    <col min="9475" max="9475" width="11.109375" style="133" bestFit="1" customWidth="1"/>
    <col min="9476" max="9476" width="9.88671875" style="133" bestFit="1" customWidth="1"/>
    <col min="9477" max="9478" width="12.6640625" style="133" customWidth="1"/>
    <col min="9479" max="9479" width="13.44140625" style="133" customWidth="1"/>
    <col min="9480" max="9482" width="19.109375" style="133" customWidth="1"/>
    <col min="9483" max="9483" width="19.6640625" style="133" customWidth="1"/>
    <col min="9484" max="9728" width="9.109375" style="133"/>
    <col min="9729" max="9729" width="49.88671875" style="133" customWidth="1"/>
    <col min="9730" max="9730" width="10.44140625" style="133" customWidth="1"/>
    <col min="9731" max="9731" width="11.109375" style="133" bestFit="1" customWidth="1"/>
    <col min="9732" max="9732" width="9.88671875" style="133" bestFit="1" customWidth="1"/>
    <col min="9733" max="9734" width="12.6640625" style="133" customWidth="1"/>
    <col min="9735" max="9735" width="13.44140625" style="133" customWidth="1"/>
    <col min="9736" max="9738" width="19.109375" style="133" customWidth="1"/>
    <col min="9739" max="9739" width="19.6640625" style="133" customWidth="1"/>
    <col min="9740" max="9984" width="9.109375" style="133"/>
    <col min="9985" max="9985" width="49.88671875" style="133" customWidth="1"/>
    <col min="9986" max="9986" width="10.44140625" style="133" customWidth="1"/>
    <col min="9987" max="9987" width="11.109375" style="133" bestFit="1" customWidth="1"/>
    <col min="9988" max="9988" width="9.88671875" style="133" bestFit="1" customWidth="1"/>
    <col min="9989" max="9990" width="12.6640625" style="133" customWidth="1"/>
    <col min="9991" max="9991" width="13.44140625" style="133" customWidth="1"/>
    <col min="9992" max="9994" width="19.109375" style="133" customWidth="1"/>
    <col min="9995" max="9995" width="19.6640625" style="133" customWidth="1"/>
    <col min="9996" max="10240" width="9.109375" style="133"/>
    <col min="10241" max="10241" width="49.88671875" style="133" customWidth="1"/>
    <col min="10242" max="10242" width="10.44140625" style="133" customWidth="1"/>
    <col min="10243" max="10243" width="11.109375" style="133" bestFit="1" customWidth="1"/>
    <col min="10244" max="10244" width="9.88671875" style="133" bestFit="1" customWidth="1"/>
    <col min="10245" max="10246" width="12.6640625" style="133" customWidth="1"/>
    <col min="10247" max="10247" width="13.44140625" style="133" customWidth="1"/>
    <col min="10248" max="10250" width="19.109375" style="133" customWidth="1"/>
    <col min="10251" max="10251" width="19.6640625" style="133" customWidth="1"/>
    <col min="10252" max="10496" width="9.109375" style="133"/>
    <col min="10497" max="10497" width="49.88671875" style="133" customWidth="1"/>
    <col min="10498" max="10498" width="10.44140625" style="133" customWidth="1"/>
    <col min="10499" max="10499" width="11.109375" style="133" bestFit="1" customWidth="1"/>
    <col min="10500" max="10500" width="9.88671875" style="133" bestFit="1" customWidth="1"/>
    <col min="10501" max="10502" width="12.6640625" style="133" customWidth="1"/>
    <col min="10503" max="10503" width="13.44140625" style="133" customWidth="1"/>
    <col min="10504" max="10506" width="19.109375" style="133" customWidth="1"/>
    <col min="10507" max="10507" width="19.6640625" style="133" customWidth="1"/>
    <col min="10508" max="10752" width="9.109375" style="133"/>
    <col min="10753" max="10753" width="49.88671875" style="133" customWidth="1"/>
    <col min="10754" max="10754" width="10.44140625" style="133" customWidth="1"/>
    <col min="10755" max="10755" width="11.109375" style="133" bestFit="1" customWidth="1"/>
    <col min="10756" max="10756" width="9.88671875" style="133" bestFit="1" customWidth="1"/>
    <col min="10757" max="10758" width="12.6640625" style="133" customWidth="1"/>
    <col min="10759" max="10759" width="13.44140625" style="133" customWidth="1"/>
    <col min="10760" max="10762" width="19.109375" style="133" customWidth="1"/>
    <col min="10763" max="10763" width="19.6640625" style="133" customWidth="1"/>
    <col min="10764" max="11008" width="9.109375" style="133"/>
    <col min="11009" max="11009" width="49.88671875" style="133" customWidth="1"/>
    <col min="11010" max="11010" width="10.44140625" style="133" customWidth="1"/>
    <col min="11011" max="11011" width="11.109375" style="133" bestFit="1" customWidth="1"/>
    <col min="11012" max="11012" width="9.88671875" style="133" bestFit="1" customWidth="1"/>
    <col min="11013" max="11014" width="12.6640625" style="133" customWidth="1"/>
    <col min="11015" max="11015" width="13.44140625" style="133" customWidth="1"/>
    <col min="11016" max="11018" width="19.109375" style="133" customWidth="1"/>
    <col min="11019" max="11019" width="19.6640625" style="133" customWidth="1"/>
    <col min="11020" max="11264" width="9.109375" style="133"/>
    <col min="11265" max="11265" width="49.88671875" style="133" customWidth="1"/>
    <col min="11266" max="11266" width="10.44140625" style="133" customWidth="1"/>
    <col min="11267" max="11267" width="11.109375" style="133" bestFit="1" customWidth="1"/>
    <col min="11268" max="11268" width="9.88671875" style="133" bestFit="1" customWidth="1"/>
    <col min="11269" max="11270" width="12.6640625" style="133" customWidth="1"/>
    <col min="11271" max="11271" width="13.44140625" style="133" customWidth="1"/>
    <col min="11272" max="11274" width="19.109375" style="133" customWidth="1"/>
    <col min="11275" max="11275" width="19.6640625" style="133" customWidth="1"/>
    <col min="11276" max="11520" width="9.109375" style="133"/>
    <col min="11521" max="11521" width="49.88671875" style="133" customWidth="1"/>
    <col min="11522" max="11522" width="10.44140625" style="133" customWidth="1"/>
    <col min="11523" max="11523" width="11.109375" style="133" bestFit="1" customWidth="1"/>
    <col min="11524" max="11524" width="9.88671875" style="133" bestFit="1" customWidth="1"/>
    <col min="11525" max="11526" width="12.6640625" style="133" customWidth="1"/>
    <col min="11527" max="11527" width="13.44140625" style="133" customWidth="1"/>
    <col min="11528" max="11530" width="19.109375" style="133" customWidth="1"/>
    <col min="11531" max="11531" width="19.6640625" style="133" customWidth="1"/>
    <col min="11532" max="11776" width="9.109375" style="133"/>
    <col min="11777" max="11777" width="49.88671875" style="133" customWidth="1"/>
    <col min="11778" max="11778" width="10.44140625" style="133" customWidth="1"/>
    <col min="11779" max="11779" width="11.109375" style="133" bestFit="1" customWidth="1"/>
    <col min="11780" max="11780" width="9.88671875" style="133" bestFit="1" customWidth="1"/>
    <col min="11781" max="11782" width="12.6640625" style="133" customWidth="1"/>
    <col min="11783" max="11783" width="13.44140625" style="133" customWidth="1"/>
    <col min="11784" max="11786" width="19.109375" style="133" customWidth="1"/>
    <col min="11787" max="11787" width="19.6640625" style="133" customWidth="1"/>
    <col min="11788" max="12032" width="9.109375" style="133"/>
    <col min="12033" max="12033" width="49.88671875" style="133" customWidth="1"/>
    <col min="12034" max="12034" width="10.44140625" style="133" customWidth="1"/>
    <col min="12035" max="12035" width="11.109375" style="133" bestFit="1" customWidth="1"/>
    <col min="12036" max="12036" width="9.88671875" style="133" bestFit="1" customWidth="1"/>
    <col min="12037" max="12038" width="12.6640625" style="133" customWidth="1"/>
    <col min="12039" max="12039" width="13.44140625" style="133" customWidth="1"/>
    <col min="12040" max="12042" width="19.109375" style="133" customWidth="1"/>
    <col min="12043" max="12043" width="19.6640625" style="133" customWidth="1"/>
    <col min="12044" max="12288" width="9.109375" style="133"/>
    <col min="12289" max="12289" width="49.88671875" style="133" customWidth="1"/>
    <col min="12290" max="12290" width="10.44140625" style="133" customWidth="1"/>
    <col min="12291" max="12291" width="11.109375" style="133" bestFit="1" customWidth="1"/>
    <col min="12292" max="12292" width="9.88671875" style="133" bestFit="1" customWidth="1"/>
    <col min="12293" max="12294" width="12.6640625" style="133" customWidth="1"/>
    <col min="12295" max="12295" width="13.44140625" style="133" customWidth="1"/>
    <col min="12296" max="12298" width="19.109375" style="133" customWidth="1"/>
    <col min="12299" max="12299" width="19.6640625" style="133" customWidth="1"/>
    <col min="12300" max="12544" width="9.109375" style="133"/>
    <col min="12545" max="12545" width="49.88671875" style="133" customWidth="1"/>
    <col min="12546" max="12546" width="10.44140625" style="133" customWidth="1"/>
    <col min="12547" max="12547" width="11.109375" style="133" bestFit="1" customWidth="1"/>
    <col min="12548" max="12548" width="9.88671875" style="133" bestFit="1" customWidth="1"/>
    <col min="12549" max="12550" width="12.6640625" style="133" customWidth="1"/>
    <col min="12551" max="12551" width="13.44140625" style="133" customWidth="1"/>
    <col min="12552" max="12554" width="19.109375" style="133" customWidth="1"/>
    <col min="12555" max="12555" width="19.6640625" style="133" customWidth="1"/>
    <col min="12556" max="12800" width="9.109375" style="133"/>
    <col min="12801" max="12801" width="49.88671875" style="133" customWidth="1"/>
    <col min="12802" max="12802" width="10.44140625" style="133" customWidth="1"/>
    <col min="12803" max="12803" width="11.109375" style="133" bestFit="1" customWidth="1"/>
    <col min="12804" max="12804" width="9.88671875" style="133" bestFit="1" customWidth="1"/>
    <col min="12805" max="12806" width="12.6640625" style="133" customWidth="1"/>
    <col min="12807" max="12807" width="13.44140625" style="133" customWidth="1"/>
    <col min="12808" max="12810" width="19.109375" style="133" customWidth="1"/>
    <col min="12811" max="12811" width="19.6640625" style="133" customWidth="1"/>
    <col min="12812" max="13056" width="9.109375" style="133"/>
    <col min="13057" max="13057" width="49.88671875" style="133" customWidth="1"/>
    <col min="13058" max="13058" width="10.44140625" style="133" customWidth="1"/>
    <col min="13059" max="13059" width="11.109375" style="133" bestFit="1" customWidth="1"/>
    <col min="13060" max="13060" width="9.88671875" style="133" bestFit="1" customWidth="1"/>
    <col min="13061" max="13062" width="12.6640625" style="133" customWidth="1"/>
    <col min="13063" max="13063" width="13.44140625" style="133" customWidth="1"/>
    <col min="13064" max="13066" width="19.109375" style="133" customWidth="1"/>
    <col min="13067" max="13067" width="19.6640625" style="133" customWidth="1"/>
    <col min="13068" max="13312" width="9.109375" style="133"/>
    <col min="13313" max="13313" width="49.88671875" style="133" customWidth="1"/>
    <col min="13314" max="13314" width="10.44140625" style="133" customWidth="1"/>
    <col min="13315" max="13315" width="11.109375" style="133" bestFit="1" customWidth="1"/>
    <col min="13316" max="13316" width="9.88671875" style="133" bestFit="1" customWidth="1"/>
    <col min="13317" max="13318" width="12.6640625" style="133" customWidth="1"/>
    <col min="13319" max="13319" width="13.44140625" style="133" customWidth="1"/>
    <col min="13320" max="13322" width="19.109375" style="133" customWidth="1"/>
    <col min="13323" max="13323" width="19.6640625" style="133" customWidth="1"/>
    <col min="13324" max="13568" width="9.109375" style="133"/>
    <col min="13569" max="13569" width="49.88671875" style="133" customWidth="1"/>
    <col min="13570" max="13570" width="10.44140625" style="133" customWidth="1"/>
    <col min="13571" max="13571" width="11.109375" style="133" bestFit="1" customWidth="1"/>
    <col min="13572" max="13572" width="9.88671875" style="133" bestFit="1" customWidth="1"/>
    <col min="13573" max="13574" width="12.6640625" style="133" customWidth="1"/>
    <col min="13575" max="13575" width="13.44140625" style="133" customWidth="1"/>
    <col min="13576" max="13578" width="19.109375" style="133" customWidth="1"/>
    <col min="13579" max="13579" width="19.6640625" style="133" customWidth="1"/>
    <col min="13580" max="13824" width="9.109375" style="133"/>
    <col min="13825" max="13825" width="49.88671875" style="133" customWidth="1"/>
    <col min="13826" max="13826" width="10.44140625" style="133" customWidth="1"/>
    <col min="13827" max="13827" width="11.109375" style="133" bestFit="1" customWidth="1"/>
    <col min="13828" max="13828" width="9.88671875" style="133" bestFit="1" customWidth="1"/>
    <col min="13829" max="13830" width="12.6640625" style="133" customWidth="1"/>
    <col min="13831" max="13831" width="13.44140625" style="133" customWidth="1"/>
    <col min="13832" max="13834" width="19.109375" style="133" customWidth="1"/>
    <col min="13835" max="13835" width="19.6640625" style="133" customWidth="1"/>
    <col min="13836" max="14080" width="9.109375" style="133"/>
    <col min="14081" max="14081" width="49.88671875" style="133" customWidth="1"/>
    <col min="14082" max="14082" width="10.44140625" style="133" customWidth="1"/>
    <col min="14083" max="14083" width="11.109375" style="133" bestFit="1" customWidth="1"/>
    <col min="14084" max="14084" width="9.88671875" style="133" bestFit="1" customWidth="1"/>
    <col min="14085" max="14086" width="12.6640625" style="133" customWidth="1"/>
    <col min="14087" max="14087" width="13.44140625" style="133" customWidth="1"/>
    <col min="14088" max="14090" width="19.109375" style="133" customWidth="1"/>
    <col min="14091" max="14091" width="19.6640625" style="133" customWidth="1"/>
    <col min="14092" max="14336" width="9.109375" style="133"/>
    <col min="14337" max="14337" width="49.88671875" style="133" customWidth="1"/>
    <col min="14338" max="14338" width="10.44140625" style="133" customWidth="1"/>
    <col min="14339" max="14339" width="11.109375" style="133" bestFit="1" customWidth="1"/>
    <col min="14340" max="14340" width="9.88671875" style="133" bestFit="1" customWidth="1"/>
    <col min="14341" max="14342" width="12.6640625" style="133" customWidth="1"/>
    <col min="14343" max="14343" width="13.44140625" style="133" customWidth="1"/>
    <col min="14344" max="14346" width="19.109375" style="133" customWidth="1"/>
    <col min="14347" max="14347" width="19.6640625" style="133" customWidth="1"/>
    <col min="14348" max="14592" width="9.109375" style="133"/>
    <col min="14593" max="14593" width="49.88671875" style="133" customWidth="1"/>
    <col min="14594" max="14594" width="10.44140625" style="133" customWidth="1"/>
    <col min="14595" max="14595" width="11.109375" style="133" bestFit="1" customWidth="1"/>
    <col min="14596" max="14596" width="9.88671875" style="133" bestFit="1" customWidth="1"/>
    <col min="14597" max="14598" width="12.6640625" style="133" customWidth="1"/>
    <col min="14599" max="14599" width="13.44140625" style="133" customWidth="1"/>
    <col min="14600" max="14602" width="19.109375" style="133" customWidth="1"/>
    <col min="14603" max="14603" width="19.6640625" style="133" customWidth="1"/>
    <col min="14604" max="14848" width="9.109375" style="133"/>
    <col min="14849" max="14849" width="49.88671875" style="133" customWidth="1"/>
    <col min="14850" max="14850" width="10.44140625" style="133" customWidth="1"/>
    <col min="14851" max="14851" width="11.109375" style="133" bestFit="1" customWidth="1"/>
    <col min="14852" max="14852" width="9.88671875" style="133" bestFit="1" customWidth="1"/>
    <col min="14853" max="14854" width="12.6640625" style="133" customWidth="1"/>
    <col min="14855" max="14855" width="13.44140625" style="133" customWidth="1"/>
    <col min="14856" max="14858" width="19.109375" style="133" customWidth="1"/>
    <col min="14859" max="14859" width="19.6640625" style="133" customWidth="1"/>
    <col min="14860" max="15104" width="9.109375" style="133"/>
    <col min="15105" max="15105" width="49.88671875" style="133" customWidth="1"/>
    <col min="15106" max="15106" width="10.44140625" style="133" customWidth="1"/>
    <col min="15107" max="15107" width="11.109375" style="133" bestFit="1" customWidth="1"/>
    <col min="15108" max="15108" width="9.88671875" style="133" bestFit="1" customWidth="1"/>
    <col min="15109" max="15110" width="12.6640625" style="133" customWidth="1"/>
    <col min="15111" max="15111" width="13.44140625" style="133" customWidth="1"/>
    <col min="15112" max="15114" width="19.109375" style="133" customWidth="1"/>
    <col min="15115" max="15115" width="19.6640625" style="133" customWidth="1"/>
    <col min="15116" max="15360" width="9.109375" style="133"/>
    <col min="15361" max="15361" width="49.88671875" style="133" customWidth="1"/>
    <col min="15362" max="15362" width="10.44140625" style="133" customWidth="1"/>
    <col min="15363" max="15363" width="11.109375" style="133" bestFit="1" customWidth="1"/>
    <col min="15364" max="15364" width="9.88671875" style="133" bestFit="1" customWidth="1"/>
    <col min="15365" max="15366" width="12.6640625" style="133" customWidth="1"/>
    <col min="15367" max="15367" width="13.44140625" style="133" customWidth="1"/>
    <col min="15368" max="15370" width="19.109375" style="133" customWidth="1"/>
    <col min="15371" max="15371" width="19.6640625" style="133" customWidth="1"/>
    <col min="15372" max="15616" width="9.109375" style="133"/>
    <col min="15617" max="15617" width="49.88671875" style="133" customWidth="1"/>
    <col min="15618" max="15618" width="10.44140625" style="133" customWidth="1"/>
    <col min="15619" max="15619" width="11.109375" style="133" bestFit="1" customWidth="1"/>
    <col min="15620" max="15620" width="9.88671875" style="133" bestFit="1" customWidth="1"/>
    <col min="15621" max="15622" width="12.6640625" style="133" customWidth="1"/>
    <col min="15623" max="15623" width="13.44140625" style="133" customWidth="1"/>
    <col min="15624" max="15626" width="19.109375" style="133" customWidth="1"/>
    <col min="15627" max="15627" width="19.6640625" style="133" customWidth="1"/>
    <col min="15628" max="15872" width="9.109375" style="133"/>
    <col min="15873" max="15873" width="49.88671875" style="133" customWidth="1"/>
    <col min="15874" max="15874" width="10.44140625" style="133" customWidth="1"/>
    <col min="15875" max="15875" width="11.109375" style="133" bestFit="1" customWidth="1"/>
    <col min="15876" max="15876" width="9.88671875" style="133" bestFit="1" customWidth="1"/>
    <col min="15877" max="15878" width="12.6640625" style="133" customWidth="1"/>
    <col min="15879" max="15879" width="13.44140625" style="133" customWidth="1"/>
    <col min="15880" max="15882" width="19.109375" style="133" customWidth="1"/>
    <col min="15883" max="15883" width="19.6640625" style="133" customWidth="1"/>
    <col min="15884" max="16128" width="9.109375" style="133"/>
    <col min="16129" max="16129" width="49.88671875" style="133" customWidth="1"/>
    <col min="16130" max="16130" width="10.44140625" style="133" customWidth="1"/>
    <col min="16131" max="16131" width="11.109375" style="133" bestFit="1" customWidth="1"/>
    <col min="16132" max="16132" width="9.88671875" style="133" bestFit="1" customWidth="1"/>
    <col min="16133" max="16134" width="12.6640625" style="133" customWidth="1"/>
    <col min="16135" max="16135" width="13.44140625" style="133" customWidth="1"/>
    <col min="16136" max="16138" width="19.109375" style="133" customWidth="1"/>
    <col min="16139" max="16139" width="19.6640625" style="133" customWidth="1"/>
    <col min="16140" max="16384" width="9.109375" style="133"/>
  </cols>
  <sheetData>
    <row r="1" spans="1:7" x14ac:dyDescent="0.25">
      <c r="B1" s="134"/>
      <c r="C1" s="134"/>
      <c r="D1" s="134"/>
      <c r="E1" s="134"/>
      <c r="F1" s="134"/>
      <c r="G1" s="135" t="s">
        <v>218</v>
      </c>
    </row>
    <row r="2" spans="1:7" x14ac:dyDescent="0.25">
      <c r="A2" s="136"/>
      <c r="B2" s="134"/>
      <c r="C2" s="134"/>
      <c r="D2" s="134"/>
      <c r="E2" s="134"/>
      <c r="F2" s="134"/>
      <c r="G2" s="137" t="s">
        <v>2</v>
      </c>
    </row>
    <row r="3" spans="1:7" ht="20.25" customHeight="1" x14ac:dyDescent="0.3">
      <c r="A3" s="1153" t="s">
        <v>219</v>
      </c>
      <c r="B3" s="1153"/>
      <c r="C3" s="1153"/>
      <c r="D3" s="1153"/>
      <c r="E3" s="1153"/>
      <c r="F3" s="1153"/>
      <c r="G3" s="1153"/>
    </row>
    <row r="4" spans="1:7" ht="20.25" customHeight="1" x14ac:dyDescent="0.3">
      <c r="A4" s="1153" t="s">
        <v>3</v>
      </c>
      <c r="B4" s="1153"/>
      <c r="C4" s="1153"/>
      <c r="D4" s="1153"/>
      <c r="E4" s="1153"/>
      <c r="F4" s="1153"/>
      <c r="G4" s="1153"/>
    </row>
    <row r="5" spans="1:7" x14ac:dyDescent="0.25">
      <c r="A5" s="138"/>
      <c r="B5" s="139"/>
      <c r="C5" s="134"/>
      <c r="D5" s="134"/>
      <c r="E5" s="134"/>
      <c r="F5" s="134"/>
    </row>
    <row r="6" spans="1:7" ht="19.5" customHeight="1" thickBot="1" x14ac:dyDescent="0.3">
      <c r="A6" s="138"/>
      <c r="B6" s="139"/>
      <c r="C6" s="134"/>
      <c r="D6" s="134"/>
      <c r="E6" s="134"/>
      <c r="F6" s="134"/>
    </row>
    <row r="7" spans="1:7" ht="39" customHeight="1" x14ac:dyDescent="0.25">
      <c r="A7" s="1154" t="s">
        <v>220</v>
      </c>
      <c r="B7" s="1156" t="s">
        <v>221</v>
      </c>
      <c r="C7" s="1157"/>
      <c r="D7" s="1158"/>
      <c r="E7" s="1156" t="s">
        <v>222</v>
      </c>
      <c r="F7" s="1157"/>
      <c r="G7" s="1159"/>
    </row>
    <row r="8" spans="1:7" ht="32.25" customHeight="1" thickBot="1" x14ac:dyDescent="0.3">
      <c r="A8" s="1155"/>
      <c r="B8" s="140" t="s">
        <v>223</v>
      </c>
      <c r="C8" s="140" t="s">
        <v>224</v>
      </c>
      <c r="D8" s="141" t="s">
        <v>225</v>
      </c>
      <c r="E8" s="140" t="s">
        <v>223</v>
      </c>
      <c r="F8" s="140" t="s">
        <v>224</v>
      </c>
      <c r="G8" s="142" t="s">
        <v>225</v>
      </c>
    </row>
    <row r="9" spans="1:7" ht="20.100000000000001" customHeight="1" x14ac:dyDescent="0.25">
      <c r="A9" s="143" t="s">
        <v>226</v>
      </c>
      <c r="B9" s="144">
        <v>1400</v>
      </c>
      <c r="C9" s="145">
        <v>976</v>
      </c>
      <c r="D9" s="146">
        <f>SUM(C9*100/B9)</f>
        <v>69.714285714285708</v>
      </c>
      <c r="E9" s="147"/>
      <c r="F9" s="148"/>
      <c r="G9" s="146"/>
    </row>
    <row r="10" spans="1:7" ht="20.100000000000001" customHeight="1" x14ac:dyDescent="0.25">
      <c r="A10" s="149" t="s">
        <v>227</v>
      </c>
      <c r="B10" s="144">
        <v>10</v>
      </c>
      <c r="C10" s="145">
        <v>13</v>
      </c>
      <c r="D10" s="150">
        <f t="shared" ref="D10:D44" si="0">SUM(C10*100/B10)</f>
        <v>130</v>
      </c>
      <c r="E10" s="147"/>
      <c r="F10" s="151"/>
      <c r="G10" s="146"/>
    </row>
    <row r="11" spans="1:7" ht="20.100000000000001" customHeight="1" x14ac:dyDescent="0.25">
      <c r="A11" s="149" t="s">
        <v>228</v>
      </c>
      <c r="B11" s="144">
        <v>700</v>
      </c>
      <c r="C11" s="145">
        <v>392</v>
      </c>
      <c r="D11" s="150">
        <f t="shared" si="0"/>
        <v>56</v>
      </c>
      <c r="E11" s="147">
        <v>24618</v>
      </c>
      <c r="F11" s="148">
        <v>0</v>
      </c>
      <c r="G11" s="152" t="s">
        <v>229</v>
      </c>
    </row>
    <row r="12" spans="1:7" ht="20.100000000000001" customHeight="1" x14ac:dyDescent="0.25">
      <c r="A12" s="149" t="s">
        <v>230</v>
      </c>
      <c r="B12" s="144"/>
      <c r="C12" s="145">
        <v>197</v>
      </c>
      <c r="D12" s="153" t="s">
        <v>229</v>
      </c>
      <c r="E12" s="147">
        <v>0</v>
      </c>
      <c r="F12" s="148">
        <v>289038</v>
      </c>
      <c r="G12" s="152" t="s">
        <v>229</v>
      </c>
    </row>
    <row r="13" spans="1:7" ht="20.100000000000001" customHeight="1" x14ac:dyDescent="0.25">
      <c r="A13" s="149" t="s">
        <v>231</v>
      </c>
      <c r="B13" s="144">
        <v>10</v>
      </c>
      <c r="C13" s="145">
        <v>8</v>
      </c>
      <c r="D13" s="150">
        <f t="shared" si="0"/>
        <v>80</v>
      </c>
      <c r="E13" s="147"/>
      <c r="F13" s="148"/>
      <c r="G13" s="146"/>
    </row>
    <row r="14" spans="1:7" ht="20.100000000000001" customHeight="1" x14ac:dyDescent="0.25">
      <c r="A14" s="149" t="s">
        <v>232</v>
      </c>
      <c r="B14" s="144">
        <v>10</v>
      </c>
      <c r="C14" s="145">
        <v>14</v>
      </c>
      <c r="D14" s="150">
        <f t="shared" si="0"/>
        <v>140</v>
      </c>
      <c r="E14" s="147"/>
      <c r="F14" s="148"/>
      <c r="G14" s="146"/>
    </row>
    <row r="15" spans="1:7" ht="20.100000000000001" customHeight="1" x14ac:dyDescent="0.25">
      <c r="A15" s="149" t="s">
        <v>233</v>
      </c>
      <c r="B15" s="144">
        <v>500</v>
      </c>
      <c r="C15" s="145">
        <v>332</v>
      </c>
      <c r="D15" s="150">
        <f t="shared" si="0"/>
        <v>66.400000000000006</v>
      </c>
      <c r="E15" s="147"/>
      <c r="F15" s="148"/>
      <c r="G15" s="146"/>
    </row>
    <row r="16" spans="1:7" ht="20.100000000000001" customHeight="1" x14ac:dyDescent="0.25">
      <c r="A16" s="149" t="s">
        <v>234</v>
      </c>
      <c r="B16" s="144">
        <v>20</v>
      </c>
      <c r="C16" s="145">
        <v>11</v>
      </c>
      <c r="D16" s="150">
        <f t="shared" si="0"/>
        <v>55</v>
      </c>
      <c r="E16" s="147"/>
      <c r="F16" s="148"/>
      <c r="G16" s="146"/>
    </row>
    <row r="17" spans="1:8" ht="20.100000000000001" customHeight="1" x14ac:dyDescent="0.25">
      <c r="A17" s="149" t="s">
        <v>235</v>
      </c>
      <c r="B17" s="144">
        <v>200</v>
      </c>
      <c r="C17" s="145">
        <v>97</v>
      </c>
      <c r="D17" s="150">
        <f t="shared" si="0"/>
        <v>48.5</v>
      </c>
      <c r="E17" s="147"/>
      <c r="F17" s="148"/>
      <c r="G17" s="146"/>
    </row>
    <row r="18" spans="1:8" ht="20.100000000000001" customHeight="1" x14ac:dyDescent="0.25">
      <c r="A18" s="149" t="s">
        <v>236</v>
      </c>
      <c r="B18" s="144">
        <v>4300</v>
      </c>
      <c r="C18" s="145">
        <v>3678</v>
      </c>
      <c r="D18" s="150">
        <f t="shared" si="0"/>
        <v>85.534883720930239</v>
      </c>
      <c r="E18" s="147"/>
      <c r="F18" s="148"/>
      <c r="G18" s="146"/>
    </row>
    <row r="19" spans="1:8" ht="20.100000000000001" customHeight="1" x14ac:dyDescent="0.25">
      <c r="A19" s="149" t="s">
        <v>237</v>
      </c>
      <c r="B19" s="144">
        <v>5000</v>
      </c>
      <c r="C19" s="145">
        <v>4779</v>
      </c>
      <c r="D19" s="150">
        <f t="shared" si="0"/>
        <v>95.58</v>
      </c>
      <c r="E19" s="147"/>
      <c r="F19" s="148"/>
      <c r="G19" s="146"/>
    </row>
    <row r="20" spans="1:8" ht="20.100000000000001" customHeight="1" x14ac:dyDescent="0.25">
      <c r="A20" s="149" t="s">
        <v>238</v>
      </c>
      <c r="B20" s="144">
        <v>60000</v>
      </c>
      <c r="C20" s="145">
        <v>57330</v>
      </c>
      <c r="D20" s="150">
        <f t="shared" si="0"/>
        <v>95.55</v>
      </c>
      <c r="E20" s="147">
        <v>131398</v>
      </c>
      <c r="F20" s="148">
        <v>142671</v>
      </c>
      <c r="G20" s="146">
        <f>SUM(F20*100/E20)</f>
        <v>108.57927822341284</v>
      </c>
    </row>
    <row r="21" spans="1:8" ht="20.100000000000001" customHeight="1" x14ac:dyDescent="0.3">
      <c r="A21" s="154" t="s">
        <v>239</v>
      </c>
      <c r="B21" s="155">
        <v>18248</v>
      </c>
      <c r="C21" s="156">
        <v>25599</v>
      </c>
      <c r="D21" s="150">
        <f t="shared" si="0"/>
        <v>140.28386672512056</v>
      </c>
      <c r="E21" s="147"/>
      <c r="F21" s="148"/>
      <c r="G21" s="146"/>
      <c r="H21" s="157"/>
    </row>
    <row r="22" spans="1:8" ht="20.100000000000001" customHeight="1" x14ac:dyDescent="0.25">
      <c r="A22" s="149" t="s">
        <v>240</v>
      </c>
      <c r="B22" s="158">
        <v>38630</v>
      </c>
      <c r="C22" s="145">
        <v>41012</v>
      </c>
      <c r="D22" s="150">
        <f t="shared" si="0"/>
        <v>106.16619207869532</v>
      </c>
      <c r="E22" s="147">
        <v>61874</v>
      </c>
      <c r="F22" s="148">
        <v>0</v>
      </c>
      <c r="G22" s="152" t="s">
        <v>229</v>
      </c>
    </row>
    <row r="23" spans="1:8" ht="20.100000000000001" customHeight="1" x14ac:dyDescent="0.25">
      <c r="A23" s="149" t="s">
        <v>241</v>
      </c>
      <c r="B23" s="158">
        <v>350</v>
      </c>
      <c r="C23" s="145">
        <v>289</v>
      </c>
      <c r="D23" s="150">
        <f t="shared" si="0"/>
        <v>82.571428571428569</v>
      </c>
      <c r="E23" s="147">
        <v>384829</v>
      </c>
      <c r="F23" s="148">
        <v>279474</v>
      </c>
      <c r="G23" s="146">
        <f>SUM(F23*100/E23)</f>
        <v>72.622905238430576</v>
      </c>
    </row>
    <row r="24" spans="1:8" ht="20.100000000000001" customHeight="1" x14ac:dyDescent="0.25">
      <c r="A24" s="149" t="s">
        <v>242</v>
      </c>
      <c r="B24" s="144">
        <v>500</v>
      </c>
      <c r="C24" s="145">
        <v>514</v>
      </c>
      <c r="D24" s="150">
        <f t="shared" si="0"/>
        <v>102.8</v>
      </c>
      <c r="E24" s="147">
        <v>107005</v>
      </c>
      <c r="F24" s="148">
        <v>126407</v>
      </c>
      <c r="G24" s="146">
        <f>SUM(F24*100/E24)</f>
        <v>118.13186299705622</v>
      </c>
    </row>
    <row r="25" spans="1:8" ht="20.100000000000001" customHeight="1" x14ac:dyDescent="0.25">
      <c r="A25" s="159" t="s">
        <v>243</v>
      </c>
      <c r="B25" s="160">
        <v>42235</v>
      </c>
      <c r="C25" s="161">
        <v>41611</v>
      </c>
      <c r="D25" s="150">
        <f t="shared" si="0"/>
        <v>98.522552385462291</v>
      </c>
      <c r="E25" s="147"/>
      <c r="F25" s="148"/>
      <c r="G25" s="152"/>
    </row>
    <row r="26" spans="1:8" ht="20.100000000000001" customHeight="1" x14ac:dyDescent="0.25">
      <c r="A26" s="149" t="s">
        <v>244</v>
      </c>
      <c r="B26" s="144">
        <v>15984</v>
      </c>
      <c r="C26" s="161">
        <v>18414</v>
      </c>
      <c r="D26" s="150">
        <f t="shared" si="0"/>
        <v>115.20270270270271</v>
      </c>
      <c r="E26" s="147">
        <v>208169</v>
      </c>
      <c r="F26" s="148">
        <v>418831</v>
      </c>
      <c r="G26" s="146">
        <f>SUM(F26*100/E26)</f>
        <v>201.19758465477568</v>
      </c>
    </row>
    <row r="27" spans="1:8" ht="20.100000000000001" customHeight="1" x14ac:dyDescent="0.25">
      <c r="A27" s="149" t="s">
        <v>245</v>
      </c>
      <c r="B27" s="144">
        <v>1500</v>
      </c>
      <c r="C27" s="145">
        <v>623</v>
      </c>
      <c r="D27" s="150">
        <f t="shared" si="0"/>
        <v>41.533333333333331</v>
      </c>
      <c r="E27" s="147"/>
      <c r="F27" s="148"/>
      <c r="G27" s="146"/>
    </row>
    <row r="28" spans="1:8" ht="20.100000000000001" customHeight="1" x14ac:dyDescent="0.25">
      <c r="A28" s="149" t="s">
        <v>246</v>
      </c>
      <c r="B28" s="144">
        <v>84285</v>
      </c>
      <c r="C28" s="145">
        <v>83835</v>
      </c>
      <c r="D28" s="150">
        <f t="shared" si="0"/>
        <v>99.46609717031501</v>
      </c>
      <c r="E28" s="147">
        <v>269094</v>
      </c>
      <c r="F28" s="148">
        <v>279588</v>
      </c>
      <c r="G28" s="146">
        <f>SUM(F28*100/E28)</f>
        <v>103.89975250284287</v>
      </c>
    </row>
    <row r="29" spans="1:8" ht="20.100000000000001" customHeight="1" x14ac:dyDescent="0.25">
      <c r="A29" s="149" t="s">
        <v>247</v>
      </c>
      <c r="B29" s="144">
        <v>9800</v>
      </c>
      <c r="C29" s="145">
        <v>7798</v>
      </c>
      <c r="D29" s="150">
        <f t="shared" si="0"/>
        <v>79.571428571428569</v>
      </c>
      <c r="E29" s="147">
        <v>968053</v>
      </c>
      <c r="F29" s="148">
        <v>497502</v>
      </c>
      <c r="G29" s="146">
        <f>SUM(F29*100/E29)</f>
        <v>51.392020891418134</v>
      </c>
    </row>
    <row r="30" spans="1:8" ht="20.100000000000001" customHeight="1" x14ac:dyDescent="0.25">
      <c r="A30" s="149" t="s">
        <v>248</v>
      </c>
      <c r="B30" s="144">
        <v>17343</v>
      </c>
      <c r="C30" s="145">
        <v>47081</v>
      </c>
      <c r="D30" s="150">
        <f t="shared" si="0"/>
        <v>271.46975725076402</v>
      </c>
      <c r="E30" s="147">
        <v>297491</v>
      </c>
      <c r="F30" s="148">
        <v>236195</v>
      </c>
      <c r="G30" s="146">
        <f>SUM(F30*100/E30)</f>
        <v>79.395679197017728</v>
      </c>
    </row>
    <row r="31" spans="1:8" ht="20.100000000000001" customHeight="1" x14ac:dyDescent="0.25">
      <c r="A31" s="149" t="s">
        <v>249</v>
      </c>
      <c r="B31" s="144">
        <v>230</v>
      </c>
      <c r="C31" s="145">
        <v>1514</v>
      </c>
      <c r="D31" s="150">
        <f t="shared" si="0"/>
        <v>658.26086956521738</v>
      </c>
      <c r="E31" s="147"/>
      <c r="F31" s="148"/>
      <c r="G31" s="146"/>
    </row>
    <row r="32" spans="1:8" ht="20.100000000000001" customHeight="1" x14ac:dyDescent="0.25">
      <c r="A32" s="149" t="s">
        <v>250</v>
      </c>
      <c r="B32" s="144">
        <v>14196</v>
      </c>
      <c r="C32" s="145">
        <v>82</v>
      </c>
      <c r="D32" s="150">
        <f t="shared" si="0"/>
        <v>0.57762750070442381</v>
      </c>
      <c r="E32" s="147"/>
      <c r="F32" s="148"/>
      <c r="G32" s="146"/>
    </row>
    <row r="33" spans="1:7" ht="20.100000000000001" customHeight="1" x14ac:dyDescent="0.25">
      <c r="A33" s="149" t="s">
        <v>251</v>
      </c>
      <c r="B33" s="144">
        <v>1000</v>
      </c>
      <c r="C33" s="145">
        <v>4870</v>
      </c>
      <c r="D33" s="150">
        <f t="shared" si="0"/>
        <v>487</v>
      </c>
      <c r="E33" s="147"/>
      <c r="F33" s="148"/>
      <c r="G33" s="146"/>
    </row>
    <row r="34" spans="1:7" ht="20.100000000000001" customHeight="1" x14ac:dyDescent="0.25">
      <c r="A34" s="149" t="s">
        <v>252</v>
      </c>
      <c r="B34" s="144">
        <v>200</v>
      </c>
      <c r="C34" s="145">
        <v>222</v>
      </c>
      <c r="D34" s="150">
        <f t="shared" si="0"/>
        <v>111</v>
      </c>
      <c r="E34" s="147"/>
      <c r="F34" s="148"/>
      <c r="G34" s="146"/>
    </row>
    <row r="35" spans="1:7" ht="20.100000000000001" customHeight="1" x14ac:dyDescent="0.25">
      <c r="A35" s="149" t="s">
        <v>253</v>
      </c>
      <c r="B35" s="144">
        <v>9194</v>
      </c>
      <c r="C35" s="145">
        <v>9406</v>
      </c>
      <c r="D35" s="150">
        <f t="shared" si="0"/>
        <v>102.30585164237546</v>
      </c>
      <c r="E35" s="147"/>
      <c r="F35" s="148"/>
      <c r="G35" s="146"/>
    </row>
    <row r="36" spans="1:7" ht="20.100000000000001" customHeight="1" x14ac:dyDescent="0.25">
      <c r="A36" s="149" t="s">
        <v>254</v>
      </c>
      <c r="B36" s="144">
        <v>3200</v>
      </c>
      <c r="C36" s="145">
        <v>3876</v>
      </c>
      <c r="D36" s="150">
        <f t="shared" si="0"/>
        <v>121.125</v>
      </c>
      <c r="E36" s="147"/>
      <c r="F36" s="144"/>
      <c r="G36" s="146"/>
    </row>
    <row r="37" spans="1:7" ht="20.100000000000001" customHeight="1" x14ac:dyDescent="0.25">
      <c r="A37" s="149" t="s">
        <v>255</v>
      </c>
      <c r="B37" s="144">
        <v>1000</v>
      </c>
      <c r="C37" s="145">
        <v>896</v>
      </c>
      <c r="D37" s="150">
        <f t="shared" si="0"/>
        <v>89.6</v>
      </c>
      <c r="E37" s="147"/>
      <c r="F37" s="148"/>
      <c r="G37" s="146"/>
    </row>
    <row r="38" spans="1:7" ht="20.100000000000001" customHeight="1" x14ac:dyDescent="0.25">
      <c r="A38" s="149" t="s">
        <v>256</v>
      </c>
      <c r="B38" s="144">
        <v>1000</v>
      </c>
      <c r="C38" s="145">
        <v>237</v>
      </c>
      <c r="D38" s="150">
        <f t="shared" si="0"/>
        <v>23.7</v>
      </c>
      <c r="E38" s="147"/>
      <c r="F38" s="148"/>
      <c r="G38" s="146"/>
    </row>
    <row r="39" spans="1:7" ht="20.100000000000001" customHeight="1" x14ac:dyDescent="0.25">
      <c r="A39" s="149" t="s">
        <v>257</v>
      </c>
      <c r="B39" s="144">
        <v>20</v>
      </c>
      <c r="C39" s="145">
        <v>21</v>
      </c>
      <c r="D39" s="150">
        <f t="shared" si="0"/>
        <v>105</v>
      </c>
      <c r="E39" s="147"/>
      <c r="F39" s="148"/>
      <c r="G39" s="146"/>
    </row>
    <row r="40" spans="1:7" ht="20.100000000000001" customHeight="1" x14ac:dyDescent="0.25">
      <c r="A40" s="149" t="s">
        <v>258</v>
      </c>
      <c r="B40" s="144">
        <v>922</v>
      </c>
      <c r="C40" s="145">
        <v>510</v>
      </c>
      <c r="D40" s="150">
        <f t="shared" si="0"/>
        <v>55.314533622559651</v>
      </c>
      <c r="E40" s="147"/>
      <c r="F40" s="148"/>
      <c r="G40" s="146"/>
    </row>
    <row r="41" spans="1:7" ht="20.100000000000001" customHeight="1" x14ac:dyDescent="0.25">
      <c r="A41" s="162" t="s">
        <v>259</v>
      </c>
      <c r="B41" s="158"/>
      <c r="C41" s="156"/>
      <c r="D41" s="153" t="s">
        <v>229</v>
      </c>
      <c r="E41" s="147">
        <v>330000</v>
      </c>
      <c r="F41" s="148">
        <v>4283</v>
      </c>
      <c r="G41" s="146">
        <f>SUM(F41*100/E41)</f>
        <v>1.2978787878787879</v>
      </c>
    </row>
    <row r="42" spans="1:7" ht="20.100000000000001" customHeight="1" x14ac:dyDescent="0.25">
      <c r="A42" s="163" t="s">
        <v>260</v>
      </c>
      <c r="B42" s="164">
        <v>1000</v>
      </c>
      <c r="C42" s="164">
        <v>1871</v>
      </c>
      <c r="D42" s="165">
        <f t="shared" si="0"/>
        <v>187.1</v>
      </c>
      <c r="E42" s="166"/>
      <c r="F42" s="167"/>
      <c r="G42" s="150"/>
    </row>
    <row r="43" spans="1:7" ht="20.100000000000001" customHeight="1" thickBot="1" x14ac:dyDescent="0.3">
      <c r="A43" s="168" t="s">
        <v>261</v>
      </c>
      <c r="B43" s="169"/>
      <c r="C43" s="169"/>
      <c r="D43" s="170" t="s">
        <v>229</v>
      </c>
      <c r="E43" s="171"/>
      <c r="F43" s="171"/>
      <c r="G43" s="172"/>
    </row>
    <row r="44" spans="1:7" ht="16.5" customHeight="1" thickBot="1" x14ac:dyDescent="0.3">
      <c r="A44" s="173" t="s">
        <v>262</v>
      </c>
      <c r="B44" s="174">
        <f>SUM(B9:B43)</f>
        <v>332987</v>
      </c>
      <c r="C44" s="174">
        <f>SUM(C9:C43)</f>
        <v>358108</v>
      </c>
      <c r="D44" s="175">
        <f t="shared" si="0"/>
        <v>107.54413835975579</v>
      </c>
      <c r="E44" s="174">
        <f>SUM(E9:E43)</f>
        <v>2782531</v>
      </c>
      <c r="F44" s="174">
        <f>SUM(F9:F43)</f>
        <v>2273989</v>
      </c>
      <c r="G44" s="176">
        <f>SUM(F44*100/E44)</f>
        <v>81.723761568155041</v>
      </c>
    </row>
    <row r="45" spans="1:7" ht="13.8" thickTop="1" x14ac:dyDescent="0.25">
      <c r="A45" s="177"/>
      <c r="B45" s="178"/>
      <c r="C45" s="178"/>
      <c r="D45" s="178"/>
      <c r="E45" s="178"/>
      <c r="F45" s="178"/>
      <c r="G45" s="178"/>
    </row>
    <row r="46" spans="1:7" x14ac:dyDescent="0.25">
      <c r="A46" s="179"/>
      <c r="B46" s="180"/>
    </row>
    <row r="47" spans="1:7" x14ac:dyDescent="0.25">
      <c r="A47" s="181"/>
      <c r="B47" s="180"/>
      <c r="C47" s="180"/>
    </row>
    <row r="48" spans="1:7" x14ac:dyDescent="0.25">
      <c r="A48" s="181"/>
      <c r="B48" s="180"/>
      <c r="C48" s="180"/>
      <c r="E48" s="180"/>
    </row>
    <row r="49" spans="1:5" x14ac:dyDescent="0.25">
      <c r="A49" s="181"/>
      <c r="B49" s="180"/>
      <c r="C49" s="180"/>
      <c r="E49" s="180"/>
    </row>
    <row r="50" spans="1:5" x14ac:dyDescent="0.25">
      <c r="A50" s="181"/>
      <c r="B50" s="180"/>
      <c r="C50" s="180"/>
      <c r="E50" s="180"/>
    </row>
    <row r="51" spans="1:5" x14ac:dyDescent="0.25">
      <c r="B51" s="182"/>
      <c r="C51" s="182"/>
      <c r="E51" s="180"/>
    </row>
    <row r="52" spans="1:5" x14ac:dyDescent="0.25">
      <c r="B52" s="180"/>
      <c r="C52" s="180"/>
    </row>
    <row r="53" spans="1:5" x14ac:dyDescent="0.25">
      <c r="B53" s="180"/>
      <c r="C53" s="180"/>
    </row>
  </sheetData>
  <mergeCells count="5">
    <mergeCell ref="A3:G3"/>
    <mergeCell ref="A4:G4"/>
    <mergeCell ref="A7:A8"/>
    <mergeCell ref="B7:D7"/>
    <mergeCell ref="E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3"/>
  <sheetViews>
    <sheetView workbookViewId="0">
      <selection sqref="A1:B1"/>
    </sheetView>
  </sheetViews>
  <sheetFormatPr defaultRowHeight="14.4" x14ac:dyDescent="0.3"/>
  <cols>
    <col min="1" max="1" width="47.44140625" bestFit="1" customWidth="1"/>
    <col min="2" max="8" width="12.33203125" customWidth="1"/>
    <col min="9" max="11" width="11.21875" customWidth="1"/>
    <col min="257" max="257" width="47.44140625" bestFit="1" customWidth="1"/>
    <col min="258" max="264" width="12.33203125" customWidth="1"/>
    <col min="513" max="513" width="47.44140625" bestFit="1" customWidth="1"/>
    <col min="514" max="520" width="12.33203125" customWidth="1"/>
    <col min="769" max="769" width="47.44140625" bestFit="1" customWidth="1"/>
    <col min="770" max="776" width="12.33203125" customWidth="1"/>
    <col min="1025" max="1025" width="47.44140625" bestFit="1" customWidth="1"/>
    <col min="1026" max="1032" width="12.33203125" customWidth="1"/>
    <col min="1281" max="1281" width="47.44140625" bestFit="1" customWidth="1"/>
    <col min="1282" max="1288" width="12.33203125" customWidth="1"/>
    <col min="1537" max="1537" width="47.44140625" bestFit="1" customWidth="1"/>
    <col min="1538" max="1544" width="12.33203125" customWidth="1"/>
    <col min="1793" max="1793" width="47.44140625" bestFit="1" customWidth="1"/>
    <col min="1794" max="1800" width="12.33203125" customWidth="1"/>
    <col min="2049" max="2049" width="47.44140625" bestFit="1" customWidth="1"/>
    <col min="2050" max="2056" width="12.33203125" customWidth="1"/>
    <col min="2305" max="2305" width="47.44140625" bestFit="1" customWidth="1"/>
    <col min="2306" max="2312" width="12.33203125" customWidth="1"/>
    <col min="2561" max="2561" width="47.44140625" bestFit="1" customWidth="1"/>
    <col min="2562" max="2568" width="12.33203125" customWidth="1"/>
    <col min="2817" max="2817" width="47.44140625" bestFit="1" customWidth="1"/>
    <col min="2818" max="2824" width="12.33203125" customWidth="1"/>
    <col min="3073" max="3073" width="47.44140625" bestFit="1" customWidth="1"/>
    <col min="3074" max="3080" width="12.33203125" customWidth="1"/>
    <col min="3329" max="3329" width="47.44140625" bestFit="1" customWidth="1"/>
    <col min="3330" max="3336" width="12.33203125" customWidth="1"/>
    <col min="3585" max="3585" width="47.44140625" bestFit="1" customWidth="1"/>
    <col min="3586" max="3592" width="12.33203125" customWidth="1"/>
    <col min="3841" max="3841" width="47.44140625" bestFit="1" customWidth="1"/>
    <col min="3842" max="3848" width="12.33203125" customWidth="1"/>
    <col min="4097" max="4097" width="47.44140625" bestFit="1" customWidth="1"/>
    <col min="4098" max="4104" width="12.33203125" customWidth="1"/>
    <col min="4353" max="4353" width="47.44140625" bestFit="1" customWidth="1"/>
    <col min="4354" max="4360" width="12.33203125" customWidth="1"/>
    <col min="4609" max="4609" width="47.44140625" bestFit="1" customWidth="1"/>
    <col min="4610" max="4616" width="12.33203125" customWidth="1"/>
    <col min="4865" max="4865" width="47.44140625" bestFit="1" customWidth="1"/>
    <col min="4866" max="4872" width="12.33203125" customWidth="1"/>
    <col min="5121" max="5121" width="47.44140625" bestFit="1" customWidth="1"/>
    <col min="5122" max="5128" width="12.33203125" customWidth="1"/>
    <col min="5377" max="5377" width="47.44140625" bestFit="1" customWidth="1"/>
    <col min="5378" max="5384" width="12.33203125" customWidth="1"/>
    <col min="5633" max="5633" width="47.44140625" bestFit="1" customWidth="1"/>
    <col min="5634" max="5640" width="12.33203125" customWidth="1"/>
    <col min="5889" max="5889" width="47.44140625" bestFit="1" customWidth="1"/>
    <col min="5890" max="5896" width="12.33203125" customWidth="1"/>
    <col min="6145" max="6145" width="47.44140625" bestFit="1" customWidth="1"/>
    <col min="6146" max="6152" width="12.33203125" customWidth="1"/>
    <col min="6401" max="6401" width="47.44140625" bestFit="1" customWidth="1"/>
    <col min="6402" max="6408" width="12.33203125" customWidth="1"/>
    <col min="6657" max="6657" width="47.44140625" bestFit="1" customWidth="1"/>
    <col min="6658" max="6664" width="12.33203125" customWidth="1"/>
    <col min="6913" max="6913" width="47.44140625" bestFit="1" customWidth="1"/>
    <col min="6914" max="6920" width="12.33203125" customWidth="1"/>
    <col min="7169" max="7169" width="47.44140625" bestFit="1" customWidth="1"/>
    <col min="7170" max="7176" width="12.33203125" customWidth="1"/>
    <col min="7425" max="7425" width="47.44140625" bestFit="1" customWidth="1"/>
    <col min="7426" max="7432" width="12.33203125" customWidth="1"/>
    <col min="7681" max="7681" width="47.44140625" bestFit="1" customWidth="1"/>
    <col min="7682" max="7688" width="12.33203125" customWidth="1"/>
    <col min="7937" max="7937" width="47.44140625" bestFit="1" customWidth="1"/>
    <col min="7938" max="7944" width="12.33203125" customWidth="1"/>
    <col min="8193" max="8193" width="47.44140625" bestFit="1" customWidth="1"/>
    <col min="8194" max="8200" width="12.33203125" customWidth="1"/>
    <col min="8449" max="8449" width="47.44140625" bestFit="1" customWidth="1"/>
    <col min="8450" max="8456" width="12.33203125" customWidth="1"/>
    <col min="8705" max="8705" width="47.44140625" bestFit="1" customWidth="1"/>
    <col min="8706" max="8712" width="12.33203125" customWidth="1"/>
    <col min="8961" max="8961" width="47.44140625" bestFit="1" customWidth="1"/>
    <col min="8962" max="8968" width="12.33203125" customWidth="1"/>
    <col min="9217" max="9217" width="47.44140625" bestFit="1" customWidth="1"/>
    <col min="9218" max="9224" width="12.33203125" customWidth="1"/>
    <col min="9473" max="9473" width="47.44140625" bestFit="1" customWidth="1"/>
    <col min="9474" max="9480" width="12.33203125" customWidth="1"/>
    <col min="9729" max="9729" width="47.44140625" bestFit="1" customWidth="1"/>
    <col min="9730" max="9736" width="12.33203125" customWidth="1"/>
    <col min="9985" max="9985" width="47.44140625" bestFit="1" customWidth="1"/>
    <col min="9986" max="9992" width="12.33203125" customWidth="1"/>
    <col min="10241" max="10241" width="47.44140625" bestFit="1" customWidth="1"/>
    <col min="10242" max="10248" width="12.33203125" customWidth="1"/>
    <col min="10497" max="10497" width="47.44140625" bestFit="1" customWidth="1"/>
    <col min="10498" max="10504" width="12.33203125" customWidth="1"/>
    <col min="10753" max="10753" width="47.44140625" bestFit="1" customWidth="1"/>
    <col min="10754" max="10760" width="12.33203125" customWidth="1"/>
    <col min="11009" max="11009" width="47.44140625" bestFit="1" customWidth="1"/>
    <col min="11010" max="11016" width="12.33203125" customWidth="1"/>
    <col min="11265" max="11265" width="47.44140625" bestFit="1" customWidth="1"/>
    <col min="11266" max="11272" width="12.33203125" customWidth="1"/>
    <col min="11521" max="11521" width="47.44140625" bestFit="1" customWidth="1"/>
    <col min="11522" max="11528" width="12.33203125" customWidth="1"/>
    <col min="11777" max="11777" width="47.44140625" bestFit="1" customWidth="1"/>
    <col min="11778" max="11784" width="12.33203125" customWidth="1"/>
    <col min="12033" max="12033" width="47.44140625" bestFit="1" customWidth="1"/>
    <col min="12034" max="12040" width="12.33203125" customWidth="1"/>
    <col min="12289" max="12289" width="47.44140625" bestFit="1" customWidth="1"/>
    <col min="12290" max="12296" width="12.33203125" customWidth="1"/>
    <col min="12545" max="12545" width="47.44140625" bestFit="1" customWidth="1"/>
    <col min="12546" max="12552" width="12.33203125" customWidth="1"/>
    <col min="12801" max="12801" width="47.44140625" bestFit="1" customWidth="1"/>
    <col min="12802" max="12808" width="12.33203125" customWidth="1"/>
    <col min="13057" max="13057" width="47.44140625" bestFit="1" customWidth="1"/>
    <col min="13058" max="13064" width="12.33203125" customWidth="1"/>
    <col min="13313" max="13313" width="47.44140625" bestFit="1" customWidth="1"/>
    <col min="13314" max="13320" width="12.33203125" customWidth="1"/>
    <col min="13569" max="13569" width="47.44140625" bestFit="1" customWidth="1"/>
    <col min="13570" max="13576" width="12.33203125" customWidth="1"/>
    <col min="13825" max="13825" width="47.44140625" bestFit="1" customWidth="1"/>
    <col min="13826" max="13832" width="12.33203125" customWidth="1"/>
    <col min="14081" max="14081" width="47.44140625" bestFit="1" customWidth="1"/>
    <col min="14082" max="14088" width="12.33203125" customWidth="1"/>
    <col min="14337" max="14337" width="47.44140625" bestFit="1" customWidth="1"/>
    <col min="14338" max="14344" width="12.33203125" customWidth="1"/>
    <col min="14593" max="14593" width="47.44140625" bestFit="1" customWidth="1"/>
    <col min="14594" max="14600" width="12.33203125" customWidth="1"/>
    <col min="14849" max="14849" width="47.44140625" bestFit="1" customWidth="1"/>
    <col min="14850" max="14856" width="12.33203125" customWidth="1"/>
    <col min="15105" max="15105" width="47.44140625" bestFit="1" customWidth="1"/>
    <col min="15106" max="15112" width="12.33203125" customWidth="1"/>
    <col min="15361" max="15361" width="47.44140625" bestFit="1" customWidth="1"/>
    <col min="15362" max="15368" width="12.33203125" customWidth="1"/>
    <col min="15617" max="15617" width="47.44140625" bestFit="1" customWidth="1"/>
    <col min="15618" max="15624" width="12.33203125" customWidth="1"/>
    <col min="15873" max="15873" width="47.44140625" bestFit="1" customWidth="1"/>
    <col min="15874" max="15880" width="12.33203125" customWidth="1"/>
    <col min="16129" max="16129" width="47.44140625" bestFit="1" customWidth="1"/>
    <col min="16130" max="16136" width="12.33203125" customWidth="1"/>
  </cols>
  <sheetData>
    <row r="1" spans="1:11" x14ac:dyDescent="0.3">
      <c r="A1" s="1198" t="s">
        <v>317</v>
      </c>
      <c r="B1" s="1198"/>
      <c r="C1" s="215"/>
    </row>
    <row r="2" spans="1:11" x14ac:dyDescent="0.3">
      <c r="A2" s="216" t="s">
        <v>302</v>
      </c>
      <c r="B2" s="217"/>
      <c r="C2" s="215"/>
    </row>
    <row r="3" spans="1:11" x14ac:dyDescent="0.3">
      <c r="A3" s="216" t="s">
        <v>303</v>
      </c>
      <c r="B3" s="217"/>
      <c r="C3" s="215"/>
    </row>
    <row r="4" spans="1:11" x14ac:dyDescent="0.3">
      <c r="A4" s="255" t="s">
        <v>304</v>
      </c>
      <c r="B4" s="217"/>
      <c r="C4" s="215"/>
    </row>
    <row r="5" spans="1:11" x14ac:dyDescent="0.3">
      <c r="A5" s="255" t="s">
        <v>305</v>
      </c>
      <c r="B5" s="218"/>
      <c r="C5" s="219"/>
      <c r="D5" s="183"/>
      <c r="E5" s="183"/>
      <c r="F5" s="183"/>
      <c r="G5" s="183"/>
      <c r="H5" s="183"/>
      <c r="I5" s="183"/>
      <c r="J5" s="183"/>
      <c r="K5" s="183"/>
    </row>
    <row r="6" spans="1:11" x14ac:dyDescent="0.3">
      <c r="A6" s="220"/>
      <c r="B6" s="221"/>
      <c r="C6" s="219"/>
      <c r="D6" s="183"/>
      <c r="E6" s="183"/>
      <c r="F6" s="183"/>
      <c r="G6" s="183"/>
      <c r="H6" s="183"/>
      <c r="I6" s="183"/>
      <c r="J6" s="183"/>
      <c r="K6" s="183"/>
    </row>
    <row r="7" spans="1:11" x14ac:dyDescent="0.3">
      <c r="A7" s="1212" t="s">
        <v>110</v>
      </c>
      <c r="B7" s="1213"/>
      <c r="C7" s="1213"/>
      <c r="D7" s="1213"/>
      <c r="E7" s="1213"/>
      <c r="F7" s="1213"/>
      <c r="G7" s="1213"/>
      <c r="H7" s="1213"/>
    </row>
    <row r="8" spans="1:11" x14ac:dyDescent="0.3">
      <c r="A8" s="1214" t="s">
        <v>3</v>
      </c>
      <c r="B8" s="1215"/>
      <c r="C8" s="1215"/>
      <c r="D8" s="1215"/>
      <c r="E8" s="1215"/>
      <c r="F8" s="1215"/>
      <c r="G8" s="1215"/>
      <c r="H8" s="1215"/>
    </row>
    <row r="9" spans="1:11" x14ac:dyDescent="0.3">
      <c r="A9" s="184"/>
      <c r="B9" s="185"/>
      <c r="C9" s="1216"/>
      <c r="D9" s="1216"/>
      <c r="E9" s="1216"/>
      <c r="F9" s="1216"/>
      <c r="G9" s="1216"/>
      <c r="H9" s="1216"/>
    </row>
    <row r="10" spans="1:11" ht="15" thickBot="1" x14ac:dyDescent="0.35">
      <c r="A10" s="184"/>
      <c r="B10" s="185"/>
      <c r="C10" s="186"/>
      <c r="D10" s="186"/>
      <c r="E10" s="186"/>
      <c r="F10" s="186"/>
      <c r="G10" s="186"/>
      <c r="H10" s="186"/>
    </row>
    <row r="11" spans="1:11" ht="14.1" customHeight="1" x14ac:dyDescent="0.3">
      <c r="A11" s="1217" t="s">
        <v>220</v>
      </c>
      <c r="B11" s="1220"/>
      <c r="C11" s="1222" t="s">
        <v>263</v>
      </c>
      <c r="D11" s="1223"/>
      <c r="E11" s="1224"/>
      <c r="F11" s="1222" t="s">
        <v>264</v>
      </c>
      <c r="G11" s="1228"/>
      <c r="H11" s="1229"/>
    </row>
    <row r="12" spans="1:11" ht="14.1" customHeight="1" x14ac:dyDescent="0.3">
      <c r="A12" s="1218"/>
      <c r="B12" s="1221"/>
      <c r="C12" s="1225"/>
      <c r="D12" s="1226"/>
      <c r="E12" s="1227"/>
      <c r="F12" s="1230"/>
      <c r="G12" s="1231"/>
      <c r="H12" s="1232"/>
    </row>
    <row r="13" spans="1:11" ht="15" thickBot="1" x14ac:dyDescent="0.35">
      <c r="A13" s="1219"/>
      <c r="B13" s="187" t="s">
        <v>265</v>
      </c>
      <c r="C13" s="188" t="s">
        <v>223</v>
      </c>
      <c r="D13" s="188" t="s">
        <v>224</v>
      </c>
      <c r="E13" s="188" t="s">
        <v>225</v>
      </c>
      <c r="F13" s="188" t="s">
        <v>223</v>
      </c>
      <c r="G13" s="188" t="s">
        <v>224</v>
      </c>
      <c r="H13" s="189" t="s">
        <v>225</v>
      </c>
    </row>
    <row r="14" spans="1:11" x14ac:dyDescent="0.3">
      <c r="A14" s="190" t="s">
        <v>266</v>
      </c>
      <c r="B14" s="191">
        <v>2101</v>
      </c>
      <c r="C14" s="192">
        <v>438</v>
      </c>
      <c r="D14" s="192">
        <v>165</v>
      </c>
      <c r="E14" s="193">
        <v>37.671232876712331</v>
      </c>
      <c r="F14" s="192">
        <v>920</v>
      </c>
      <c r="G14" s="192">
        <v>722</v>
      </c>
      <c r="H14" s="194">
        <v>78.478260869565219</v>
      </c>
      <c r="I14" s="195"/>
    </row>
    <row r="15" spans="1:11" x14ac:dyDescent="0.3">
      <c r="A15" s="196" t="s">
        <v>267</v>
      </c>
      <c r="B15" s="197">
        <v>2102</v>
      </c>
      <c r="C15" s="198">
        <v>0</v>
      </c>
      <c r="D15" s="198">
        <v>0</v>
      </c>
      <c r="E15" s="199">
        <v>0</v>
      </c>
      <c r="F15" s="198">
        <v>0</v>
      </c>
      <c r="G15" s="198">
        <v>11</v>
      </c>
      <c r="H15" s="200">
        <v>0</v>
      </c>
      <c r="I15" s="195"/>
    </row>
    <row r="16" spans="1:11" x14ac:dyDescent="0.3">
      <c r="A16" s="196" t="s">
        <v>268</v>
      </c>
      <c r="B16" s="197">
        <v>2103</v>
      </c>
      <c r="C16" s="198">
        <v>110</v>
      </c>
      <c r="D16" s="198">
        <v>156</v>
      </c>
      <c r="E16" s="199">
        <v>141.81818181818181</v>
      </c>
      <c r="F16" s="198">
        <v>458</v>
      </c>
      <c r="G16" s="198">
        <v>217</v>
      </c>
      <c r="H16" s="200">
        <v>47.379912663755455</v>
      </c>
      <c r="I16" s="195"/>
    </row>
    <row r="17" spans="1:9" x14ac:dyDescent="0.3">
      <c r="A17" s="196" t="s">
        <v>269</v>
      </c>
      <c r="B17" s="197">
        <v>2104</v>
      </c>
      <c r="C17" s="198">
        <v>0</v>
      </c>
      <c r="D17" s="198">
        <v>0</v>
      </c>
      <c r="E17" s="199">
        <v>0</v>
      </c>
      <c r="F17" s="198">
        <v>0</v>
      </c>
      <c r="G17" s="198">
        <v>2</v>
      </c>
      <c r="H17" s="200">
        <v>0</v>
      </c>
      <c r="I17" s="195"/>
    </row>
    <row r="18" spans="1:9" x14ac:dyDescent="0.3">
      <c r="A18" s="196" t="s">
        <v>270</v>
      </c>
      <c r="B18" s="197">
        <v>2105</v>
      </c>
      <c r="C18" s="198">
        <v>10</v>
      </c>
      <c r="D18" s="198">
        <v>5</v>
      </c>
      <c r="E18" s="199">
        <v>50</v>
      </c>
      <c r="F18" s="198">
        <v>0</v>
      </c>
      <c r="G18" s="198">
        <v>3</v>
      </c>
      <c r="H18" s="200">
        <v>0</v>
      </c>
      <c r="I18" s="195"/>
    </row>
    <row r="19" spans="1:9" x14ac:dyDescent="0.3">
      <c r="A19" s="196" t="s">
        <v>271</v>
      </c>
      <c r="B19" s="197">
        <v>2106</v>
      </c>
      <c r="C19" s="198">
        <v>0</v>
      </c>
      <c r="D19" s="198">
        <v>1</v>
      </c>
      <c r="E19" s="199">
        <v>0</v>
      </c>
      <c r="F19" s="198">
        <v>1</v>
      </c>
      <c r="G19" s="198">
        <v>0</v>
      </c>
      <c r="H19" s="200">
        <v>0</v>
      </c>
      <c r="I19" s="195"/>
    </row>
    <row r="20" spans="1:9" x14ac:dyDescent="0.3">
      <c r="A20" s="196" t="s">
        <v>272</v>
      </c>
      <c r="B20" s="197">
        <v>2107</v>
      </c>
      <c r="C20" s="198">
        <v>40</v>
      </c>
      <c r="D20" s="198">
        <v>11</v>
      </c>
      <c r="E20" s="199">
        <v>27.500000000000004</v>
      </c>
      <c r="F20" s="198">
        <v>407</v>
      </c>
      <c r="G20" s="198">
        <v>120</v>
      </c>
      <c r="H20" s="200">
        <v>29.484029484029485</v>
      </c>
      <c r="I20" s="195"/>
    </row>
    <row r="21" spans="1:9" x14ac:dyDescent="0.3">
      <c r="A21" s="196" t="s">
        <v>273</v>
      </c>
      <c r="B21" s="197">
        <v>2108</v>
      </c>
      <c r="C21" s="198">
        <v>4</v>
      </c>
      <c r="D21" s="198">
        <v>4</v>
      </c>
      <c r="E21" s="199">
        <v>100</v>
      </c>
      <c r="F21" s="198">
        <v>0</v>
      </c>
      <c r="G21" s="198">
        <v>1</v>
      </c>
      <c r="H21" s="200">
        <v>0</v>
      </c>
      <c r="I21" s="195"/>
    </row>
    <row r="22" spans="1:9" x14ac:dyDescent="0.3">
      <c r="A22" s="196" t="s">
        <v>274</v>
      </c>
      <c r="B22" s="197">
        <v>2109</v>
      </c>
      <c r="C22" s="198">
        <v>0</v>
      </c>
      <c r="D22" s="198">
        <v>0</v>
      </c>
      <c r="E22" s="199">
        <v>0</v>
      </c>
      <c r="F22" s="198">
        <v>0</v>
      </c>
      <c r="G22" s="198">
        <v>0</v>
      </c>
      <c r="H22" s="200">
        <v>0</v>
      </c>
      <c r="I22" s="195"/>
    </row>
    <row r="23" spans="1:9" x14ac:dyDescent="0.3">
      <c r="A23" s="196" t="s">
        <v>275</v>
      </c>
      <c r="B23" s="197">
        <v>2110</v>
      </c>
      <c r="C23" s="198">
        <v>500</v>
      </c>
      <c r="D23" s="198">
        <v>1144</v>
      </c>
      <c r="E23" s="199">
        <v>228.79999999999998</v>
      </c>
      <c r="F23" s="198">
        <v>100</v>
      </c>
      <c r="G23" s="198">
        <v>45</v>
      </c>
      <c r="H23" s="200">
        <v>45</v>
      </c>
      <c r="I23" s="195"/>
    </row>
    <row r="24" spans="1:9" x14ac:dyDescent="0.3">
      <c r="A24" s="196" t="s">
        <v>276</v>
      </c>
      <c r="B24" s="197">
        <v>2111</v>
      </c>
      <c r="C24" s="198">
        <v>222</v>
      </c>
      <c r="D24" s="198">
        <v>299</v>
      </c>
      <c r="E24" s="199">
        <v>134.6846846846847</v>
      </c>
      <c r="F24" s="198">
        <v>2804</v>
      </c>
      <c r="G24" s="198">
        <v>1754</v>
      </c>
      <c r="H24" s="200">
        <v>62.553495007132668</v>
      </c>
      <c r="I24" s="195"/>
    </row>
    <row r="25" spans="1:9" x14ac:dyDescent="0.3">
      <c r="A25" s="196" t="s">
        <v>277</v>
      </c>
      <c r="B25" s="197">
        <v>2112</v>
      </c>
      <c r="C25" s="198">
        <v>1426</v>
      </c>
      <c r="D25" s="198">
        <v>966</v>
      </c>
      <c r="E25" s="199">
        <v>67.741935483870961</v>
      </c>
      <c r="F25" s="198">
        <v>50265</v>
      </c>
      <c r="G25" s="198">
        <v>41073</v>
      </c>
      <c r="H25" s="200">
        <v>81.712921515965391</v>
      </c>
      <c r="I25" s="195"/>
    </row>
    <row r="26" spans="1:9" x14ac:dyDescent="0.3">
      <c r="A26" s="196" t="s">
        <v>278</v>
      </c>
      <c r="B26" s="197">
        <v>2113</v>
      </c>
      <c r="C26" s="198">
        <v>659</v>
      </c>
      <c r="D26" s="198">
        <v>783</v>
      </c>
      <c r="E26" s="199">
        <v>118.81638846737481</v>
      </c>
      <c r="F26" s="198">
        <v>16030</v>
      </c>
      <c r="G26" s="198">
        <v>17834</v>
      </c>
      <c r="H26" s="200">
        <v>111.25389893948845</v>
      </c>
      <c r="I26" s="195"/>
    </row>
    <row r="27" spans="1:9" x14ac:dyDescent="0.3">
      <c r="A27" s="196" t="s">
        <v>279</v>
      </c>
      <c r="B27" s="197">
        <v>2115</v>
      </c>
      <c r="C27" s="198">
        <v>31208</v>
      </c>
      <c r="D27" s="198">
        <v>32868</v>
      </c>
      <c r="E27" s="199">
        <v>105.31914893617021</v>
      </c>
      <c r="F27" s="198">
        <v>532</v>
      </c>
      <c r="G27" s="198">
        <v>1022</v>
      </c>
      <c r="H27" s="200">
        <v>192.10526315789474</v>
      </c>
      <c r="I27" s="195"/>
    </row>
    <row r="28" spans="1:9" x14ac:dyDescent="0.3">
      <c r="A28" s="196" t="s">
        <v>280</v>
      </c>
      <c r="B28" s="197">
        <v>2118</v>
      </c>
      <c r="C28" s="198">
        <v>224</v>
      </c>
      <c r="D28" s="198">
        <v>210</v>
      </c>
      <c r="E28" s="199">
        <v>93.75</v>
      </c>
      <c r="F28" s="198">
        <v>34</v>
      </c>
      <c r="G28" s="198">
        <v>51</v>
      </c>
      <c r="H28" s="200">
        <v>150</v>
      </c>
      <c r="I28" s="195"/>
    </row>
    <row r="29" spans="1:9" x14ac:dyDescent="0.3">
      <c r="A29" s="196" t="s">
        <v>281</v>
      </c>
      <c r="B29" s="197">
        <v>2120</v>
      </c>
      <c r="C29" s="198">
        <v>3</v>
      </c>
      <c r="D29" s="198">
        <v>56</v>
      </c>
      <c r="E29" s="199">
        <v>1866.6666666666667</v>
      </c>
      <c r="F29" s="198">
        <v>4</v>
      </c>
      <c r="G29" s="198">
        <v>205</v>
      </c>
      <c r="H29" s="200">
        <v>5125</v>
      </c>
      <c r="I29" s="195"/>
    </row>
    <row r="30" spans="1:9" x14ac:dyDescent="0.3">
      <c r="A30" s="196" t="s">
        <v>282</v>
      </c>
      <c r="B30" s="197">
        <v>2121</v>
      </c>
      <c r="C30" s="198">
        <v>650</v>
      </c>
      <c r="D30" s="198">
        <v>652</v>
      </c>
      <c r="E30" s="199">
        <v>100.30769230769229</v>
      </c>
      <c r="F30" s="198">
        <v>2306</v>
      </c>
      <c r="G30" s="198">
        <v>1959</v>
      </c>
      <c r="H30" s="200">
        <v>84.952298352124885</v>
      </c>
      <c r="I30" s="195"/>
    </row>
    <row r="31" spans="1:9" x14ac:dyDescent="0.3">
      <c r="A31" s="196" t="s">
        <v>283</v>
      </c>
      <c r="B31" s="197">
        <v>2122</v>
      </c>
      <c r="C31" s="198">
        <v>108</v>
      </c>
      <c r="D31" s="198">
        <v>135</v>
      </c>
      <c r="E31" s="199">
        <v>125</v>
      </c>
      <c r="F31" s="198">
        <v>15118</v>
      </c>
      <c r="G31" s="198">
        <v>6252</v>
      </c>
      <c r="H31" s="200">
        <v>41.354676544516472</v>
      </c>
      <c r="I31" s="195"/>
    </row>
    <row r="32" spans="1:9" x14ac:dyDescent="0.3">
      <c r="A32" s="196" t="s">
        <v>284</v>
      </c>
      <c r="B32" s="197">
        <v>2124</v>
      </c>
      <c r="C32" s="198">
        <v>443</v>
      </c>
      <c r="D32" s="198">
        <v>194</v>
      </c>
      <c r="E32" s="199">
        <v>43.792325056433405</v>
      </c>
      <c r="F32" s="198">
        <v>643</v>
      </c>
      <c r="G32" s="198">
        <v>277</v>
      </c>
      <c r="H32" s="200">
        <v>43.07931570762053</v>
      </c>
      <c r="I32" s="195"/>
    </row>
    <row r="33" spans="1:9" x14ac:dyDescent="0.3">
      <c r="A33" s="196" t="s">
        <v>285</v>
      </c>
      <c r="B33" s="197">
        <v>2126</v>
      </c>
      <c r="C33" s="198">
        <v>5063</v>
      </c>
      <c r="D33" s="198">
        <v>5075</v>
      </c>
      <c r="E33" s="199">
        <v>100.23701362828363</v>
      </c>
      <c r="F33" s="198">
        <v>3420</v>
      </c>
      <c r="G33" s="198">
        <v>2058</v>
      </c>
      <c r="H33" s="200">
        <v>60.175438596491226</v>
      </c>
      <c r="I33" s="195"/>
    </row>
    <row r="34" spans="1:9" x14ac:dyDescent="0.3">
      <c r="A34" s="196" t="s">
        <v>286</v>
      </c>
      <c r="B34" s="197">
        <v>2127</v>
      </c>
      <c r="C34" s="198">
        <v>245</v>
      </c>
      <c r="D34" s="198">
        <v>166</v>
      </c>
      <c r="E34" s="199">
        <v>67.755102040816325</v>
      </c>
      <c r="F34" s="198">
        <v>8018</v>
      </c>
      <c r="G34" s="198">
        <v>7347</v>
      </c>
      <c r="H34" s="200">
        <v>91.631329508605646</v>
      </c>
      <c r="I34" s="195"/>
    </row>
    <row r="35" spans="1:9" x14ac:dyDescent="0.3">
      <c r="A35" s="196" t="s">
        <v>287</v>
      </c>
      <c r="B35" s="197">
        <v>2129</v>
      </c>
      <c r="C35" s="198">
        <v>234</v>
      </c>
      <c r="D35" s="198">
        <v>345</v>
      </c>
      <c r="E35" s="199">
        <v>147.43589743589746</v>
      </c>
      <c r="F35" s="198">
        <v>16837</v>
      </c>
      <c r="G35" s="198">
        <v>45961</v>
      </c>
      <c r="H35" s="200">
        <v>272.97618340559484</v>
      </c>
      <c r="I35" s="195"/>
    </row>
    <row r="36" spans="1:9" x14ac:dyDescent="0.3">
      <c r="A36" s="196" t="s">
        <v>288</v>
      </c>
      <c r="B36" s="197">
        <v>2131</v>
      </c>
      <c r="C36" s="198">
        <v>1</v>
      </c>
      <c r="D36" s="198">
        <v>1</v>
      </c>
      <c r="E36" s="199">
        <v>100</v>
      </c>
      <c r="F36" s="198">
        <v>199</v>
      </c>
      <c r="G36" s="198">
        <v>1492</v>
      </c>
      <c r="H36" s="200">
        <v>749.748743718593</v>
      </c>
      <c r="I36" s="195"/>
    </row>
    <row r="37" spans="1:9" x14ac:dyDescent="0.3">
      <c r="A37" s="196" t="s">
        <v>289</v>
      </c>
      <c r="B37" s="197">
        <v>2132</v>
      </c>
      <c r="C37" s="198">
        <v>60</v>
      </c>
      <c r="D37" s="198">
        <v>61</v>
      </c>
      <c r="E37" s="199">
        <v>101.66666666666666</v>
      </c>
      <c r="F37" s="198">
        <v>16</v>
      </c>
      <c r="G37" s="198">
        <v>6</v>
      </c>
      <c r="H37" s="200">
        <v>37.5</v>
      </c>
      <c r="I37" s="195"/>
    </row>
    <row r="38" spans="1:9" x14ac:dyDescent="0.3">
      <c r="A38" s="196" t="s">
        <v>290</v>
      </c>
      <c r="B38" s="197">
        <v>2133</v>
      </c>
      <c r="C38" s="198">
        <v>0</v>
      </c>
      <c r="D38" s="198">
        <v>0</v>
      </c>
      <c r="E38" s="199">
        <v>0</v>
      </c>
      <c r="F38" s="198">
        <v>1000</v>
      </c>
      <c r="G38" s="198">
        <v>4039</v>
      </c>
      <c r="H38" s="200">
        <v>403.9</v>
      </c>
      <c r="I38" s="195"/>
    </row>
    <row r="39" spans="1:9" x14ac:dyDescent="0.3">
      <c r="A39" s="196" t="s">
        <v>291</v>
      </c>
      <c r="B39" s="197">
        <v>2134</v>
      </c>
      <c r="C39" s="198">
        <v>0</v>
      </c>
      <c r="D39" s="198">
        <v>0</v>
      </c>
      <c r="E39" s="199">
        <v>0</v>
      </c>
      <c r="F39" s="198">
        <v>200</v>
      </c>
      <c r="G39" s="198">
        <v>218</v>
      </c>
      <c r="H39" s="200">
        <v>109.00000000000001</v>
      </c>
      <c r="I39" s="195"/>
    </row>
    <row r="40" spans="1:9" x14ac:dyDescent="0.3">
      <c r="A40" s="196" t="s">
        <v>292</v>
      </c>
      <c r="B40" s="197">
        <v>2136</v>
      </c>
      <c r="C40" s="198">
        <v>0</v>
      </c>
      <c r="D40" s="198">
        <v>0</v>
      </c>
      <c r="E40" s="199">
        <v>0</v>
      </c>
      <c r="F40" s="198">
        <v>9194</v>
      </c>
      <c r="G40" s="198">
        <v>9404</v>
      </c>
      <c r="H40" s="200">
        <v>102.28409832499456</v>
      </c>
      <c r="I40" s="195"/>
    </row>
    <row r="41" spans="1:9" x14ac:dyDescent="0.3">
      <c r="A41" s="196" t="s">
        <v>293</v>
      </c>
      <c r="B41" s="197">
        <v>2137</v>
      </c>
      <c r="C41" s="198">
        <v>5</v>
      </c>
      <c r="D41" s="198">
        <v>8</v>
      </c>
      <c r="E41" s="199">
        <v>160</v>
      </c>
      <c r="F41" s="198">
        <v>3145</v>
      </c>
      <c r="G41" s="198">
        <v>3789</v>
      </c>
      <c r="H41" s="200">
        <v>120.47694753577107</v>
      </c>
      <c r="I41" s="195"/>
    </row>
    <row r="42" spans="1:9" x14ac:dyDescent="0.3">
      <c r="A42" s="196" t="s">
        <v>294</v>
      </c>
      <c r="B42" s="197">
        <v>2138</v>
      </c>
      <c r="C42" s="198">
        <v>17</v>
      </c>
      <c r="D42" s="198">
        <v>28</v>
      </c>
      <c r="E42" s="199">
        <v>164.70588235294116</v>
      </c>
      <c r="F42" s="198">
        <v>983</v>
      </c>
      <c r="G42" s="198">
        <v>995</v>
      </c>
      <c r="H42" s="200">
        <v>101.22075279755849</v>
      </c>
      <c r="I42" s="195"/>
    </row>
    <row r="43" spans="1:9" x14ac:dyDescent="0.3">
      <c r="A43" s="196" t="s">
        <v>295</v>
      </c>
      <c r="B43" s="197">
        <v>2140</v>
      </c>
      <c r="C43" s="198">
        <v>0</v>
      </c>
      <c r="D43" s="198">
        <v>0</v>
      </c>
      <c r="E43" s="199">
        <v>0</v>
      </c>
      <c r="F43" s="198">
        <v>1000</v>
      </c>
      <c r="G43" s="198">
        <v>237</v>
      </c>
      <c r="H43" s="200">
        <v>23.7</v>
      </c>
      <c r="I43" s="195"/>
    </row>
    <row r="44" spans="1:9" x14ac:dyDescent="0.3">
      <c r="A44" s="196" t="s">
        <v>296</v>
      </c>
      <c r="B44" s="197">
        <v>2141</v>
      </c>
      <c r="C44" s="198">
        <v>0</v>
      </c>
      <c r="D44" s="198">
        <v>0</v>
      </c>
      <c r="E44" s="199">
        <v>0</v>
      </c>
      <c r="F44" s="198">
        <v>10</v>
      </c>
      <c r="G44" s="198">
        <v>12</v>
      </c>
      <c r="H44" s="200">
        <v>120</v>
      </c>
      <c r="I44" s="195"/>
    </row>
    <row r="45" spans="1:9" x14ac:dyDescent="0.3">
      <c r="A45" s="196" t="s">
        <v>297</v>
      </c>
      <c r="B45" s="197">
        <v>2142</v>
      </c>
      <c r="C45" s="198">
        <v>81</v>
      </c>
      <c r="D45" s="198">
        <v>218</v>
      </c>
      <c r="E45" s="199">
        <v>269.1358024691358</v>
      </c>
      <c r="F45" s="198">
        <v>0</v>
      </c>
      <c r="G45" s="198">
        <v>65</v>
      </c>
      <c r="H45" s="200">
        <v>0</v>
      </c>
      <c r="I45" s="195"/>
    </row>
    <row r="46" spans="1:9" x14ac:dyDescent="0.3">
      <c r="A46" s="196" t="s">
        <v>298</v>
      </c>
      <c r="B46" s="197">
        <v>2148</v>
      </c>
      <c r="C46" s="198">
        <v>387402</v>
      </c>
      <c r="D46" s="198">
        <v>442445</v>
      </c>
      <c r="E46" s="199">
        <v>114.20823847063258</v>
      </c>
      <c r="F46" s="198">
        <v>217300</v>
      </c>
      <c r="G46" s="198">
        <v>207027</v>
      </c>
      <c r="H46" s="200">
        <v>95.272434422457437</v>
      </c>
      <c r="I46" s="195"/>
    </row>
    <row r="47" spans="1:9" x14ac:dyDescent="0.3">
      <c r="A47" s="196" t="s">
        <v>299</v>
      </c>
      <c r="B47" s="197">
        <v>2151</v>
      </c>
      <c r="C47" s="198">
        <v>125</v>
      </c>
      <c r="D47" s="198">
        <v>14</v>
      </c>
      <c r="E47" s="199">
        <v>11.200000000000001</v>
      </c>
      <c r="F47" s="198">
        <v>375</v>
      </c>
      <c r="G47" s="198">
        <v>394</v>
      </c>
      <c r="H47" s="200">
        <v>105.06666666666666</v>
      </c>
      <c r="I47" s="195"/>
    </row>
    <row r="48" spans="1:9" x14ac:dyDescent="0.3">
      <c r="A48" s="196" t="s">
        <v>300</v>
      </c>
      <c r="B48" s="197">
        <v>2155</v>
      </c>
      <c r="C48" s="198">
        <v>0</v>
      </c>
      <c r="D48" s="198">
        <v>0</v>
      </c>
      <c r="E48" s="199">
        <v>0</v>
      </c>
      <c r="F48" s="198">
        <v>0</v>
      </c>
      <c r="G48" s="198">
        <v>0</v>
      </c>
      <c r="H48" s="200">
        <v>0</v>
      </c>
      <c r="I48" s="195"/>
    </row>
    <row r="49" spans="1:11" ht="15" thickBot="1" x14ac:dyDescent="0.35">
      <c r="A49" s="201" t="s">
        <v>301</v>
      </c>
      <c r="B49" s="202">
        <v>2156</v>
      </c>
      <c r="C49" s="203">
        <v>0</v>
      </c>
      <c r="D49" s="203">
        <v>0</v>
      </c>
      <c r="E49" s="204"/>
      <c r="F49" s="203">
        <v>0</v>
      </c>
      <c r="G49" s="203">
        <v>0</v>
      </c>
      <c r="H49" s="205"/>
      <c r="I49" s="195"/>
    </row>
    <row r="50" spans="1:11" ht="15" thickBot="1" x14ac:dyDescent="0.35">
      <c r="A50" s="1196" t="s">
        <v>262</v>
      </c>
      <c r="B50" s="1197"/>
      <c r="C50" s="206">
        <v>429278</v>
      </c>
      <c r="D50" s="206">
        <v>486010</v>
      </c>
      <c r="E50" s="207">
        <v>113.21567841818123</v>
      </c>
      <c r="F50" s="206">
        <v>351319</v>
      </c>
      <c r="G50" s="206">
        <v>354592</v>
      </c>
      <c r="H50" s="208">
        <v>100.93163193564823</v>
      </c>
    </row>
    <row r="51" spans="1:11" ht="15" thickTop="1" x14ac:dyDescent="0.3">
      <c r="A51" s="209"/>
      <c r="B51" s="209"/>
      <c r="C51" s="209"/>
      <c r="D51" s="209"/>
      <c r="E51" s="209"/>
      <c r="F51" s="209"/>
      <c r="G51" s="209"/>
      <c r="H51" s="209"/>
    </row>
    <row r="52" spans="1:11" x14ac:dyDescent="0.3">
      <c r="A52" s="209"/>
      <c r="B52" s="209"/>
      <c r="C52" s="210"/>
      <c r="D52" s="210"/>
      <c r="E52" s="210"/>
      <c r="F52" s="210"/>
      <c r="G52" s="210"/>
      <c r="H52" s="210"/>
    </row>
    <row r="53" spans="1:11" ht="15" thickBot="1" x14ac:dyDescent="0.35">
      <c r="A53" s="209"/>
      <c r="B53" s="209"/>
      <c r="C53" s="210"/>
      <c r="D53" s="210"/>
      <c r="E53" s="209"/>
      <c r="F53" s="210"/>
      <c r="G53" s="210"/>
      <c r="H53" s="209"/>
    </row>
    <row r="54" spans="1:11" ht="21.75" customHeight="1" x14ac:dyDescent="0.3">
      <c r="A54" s="1199" t="s">
        <v>220</v>
      </c>
      <c r="B54" s="1202"/>
      <c r="C54" s="1204" t="s">
        <v>306</v>
      </c>
      <c r="D54" s="1205"/>
      <c r="E54" s="1206"/>
      <c r="F54" s="1175" t="s">
        <v>307</v>
      </c>
      <c r="G54" s="1176"/>
      <c r="H54" s="1210"/>
      <c r="I54" s="1175" t="s">
        <v>308</v>
      </c>
      <c r="J54" s="1176"/>
      <c r="K54" s="1177"/>
    </row>
    <row r="55" spans="1:11" ht="21.75" customHeight="1" x14ac:dyDescent="0.3">
      <c r="A55" s="1200"/>
      <c r="B55" s="1203"/>
      <c r="C55" s="1207"/>
      <c r="D55" s="1208"/>
      <c r="E55" s="1209"/>
      <c r="F55" s="1178"/>
      <c r="G55" s="1179"/>
      <c r="H55" s="1211"/>
      <c r="I55" s="1178"/>
      <c r="J55" s="1179"/>
      <c r="K55" s="1180"/>
    </row>
    <row r="56" spans="1:11" ht="15" thickBot="1" x14ac:dyDescent="0.35">
      <c r="A56" s="1201"/>
      <c r="B56" s="222" t="s">
        <v>265</v>
      </c>
      <c r="C56" s="223" t="s">
        <v>223</v>
      </c>
      <c r="D56" s="223" t="s">
        <v>224</v>
      </c>
      <c r="E56" s="223" t="s">
        <v>225</v>
      </c>
      <c r="F56" s="223" t="s">
        <v>223</v>
      </c>
      <c r="G56" s="223" t="s">
        <v>224</v>
      </c>
      <c r="H56" s="223" t="s">
        <v>225</v>
      </c>
      <c r="I56" s="223" t="s">
        <v>223</v>
      </c>
      <c r="J56" s="223" t="s">
        <v>224</v>
      </c>
      <c r="K56" s="224" t="s">
        <v>225</v>
      </c>
    </row>
    <row r="57" spans="1:11" x14ac:dyDescent="0.3">
      <c r="A57" s="225" t="s">
        <v>309</v>
      </c>
      <c r="B57" s="226">
        <v>2101</v>
      </c>
      <c r="C57" s="227">
        <v>0</v>
      </c>
      <c r="D57" s="227">
        <v>0</v>
      </c>
      <c r="E57" s="199">
        <v>0</v>
      </c>
      <c r="F57" s="227">
        <v>0</v>
      </c>
      <c r="G57" s="227">
        <v>0</v>
      </c>
      <c r="H57" s="199">
        <v>0</v>
      </c>
      <c r="I57" s="227">
        <v>0</v>
      </c>
      <c r="J57" s="227">
        <v>0</v>
      </c>
      <c r="K57" s="199">
        <v>0</v>
      </c>
    </row>
    <row r="58" spans="1:11" x14ac:dyDescent="0.3">
      <c r="A58" s="196" t="s">
        <v>267</v>
      </c>
      <c r="B58" s="197">
        <v>2102</v>
      </c>
      <c r="C58" s="227">
        <v>0</v>
      </c>
      <c r="D58" s="227">
        <v>0</v>
      </c>
      <c r="E58" s="199">
        <v>0</v>
      </c>
      <c r="F58" s="227">
        <v>0</v>
      </c>
      <c r="G58" s="227">
        <v>0</v>
      </c>
      <c r="H58" s="199">
        <v>0</v>
      </c>
      <c r="I58" s="227">
        <v>0</v>
      </c>
      <c r="J58" s="227">
        <v>0</v>
      </c>
      <c r="K58" s="199">
        <v>0</v>
      </c>
    </row>
    <row r="59" spans="1:11" x14ac:dyDescent="0.3">
      <c r="A59" s="196" t="s">
        <v>268</v>
      </c>
      <c r="B59" s="197">
        <v>2103</v>
      </c>
      <c r="C59" s="227">
        <v>0</v>
      </c>
      <c r="D59" s="227">
        <v>0</v>
      </c>
      <c r="E59" s="199">
        <v>0</v>
      </c>
      <c r="F59" s="227">
        <v>0</v>
      </c>
      <c r="G59" s="227">
        <v>0</v>
      </c>
      <c r="H59" s="199">
        <v>0</v>
      </c>
      <c r="I59" s="227">
        <v>0</v>
      </c>
      <c r="J59" s="227">
        <v>0</v>
      </c>
      <c r="K59" s="199">
        <v>0</v>
      </c>
    </row>
    <row r="60" spans="1:11" x14ac:dyDescent="0.3">
      <c r="A60" s="196" t="s">
        <v>269</v>
      </c>
      <c r="B60" s="197">
        <v>2104</v>
      </c>
      <c r="C60" s="227">
        <v>0</v>
      </c>
      <c r="D60" s="227">
        <v>0</v>
      </c>
      <c r="E60" s="199">
        <v>0</v>
      </c>
      <c r="F60" s="227">
        <v>0</v>
      </c>
      <c r="G60" s="227">
        <v>0</v>
      </c>
      <c r="H60" s="199">
        <v>0</v>
      </c>
      <c r="I60" s="227">
        <v>0</v>
      </c>
      <c r="J60" s="227">
        <v>0</v>
      </c>
      <c r="K60" s="199">
        <v>0</v>
      </c>
    </row>
    <row r="61" spans="1:11" x14ac:dyDescent="0.3">
      <c r="A61" s="196" t="s">
        <v>270</v>
      </c>
      <c r="B61" s="197">
        <v>2105</v>
      </c>
      <c r="C61" s="227">
        <v>0</v>
      </c>
      <c r="D61" s="227">
        <v>0</v>
      </c>
      <c r="E61" s="199">
        <v>0</v>
      </c>
      <c r="F61" s="227">
        <v>0</v>
      </c>
      <c r="G61" s="227">
        <v>0</v>
      </c>
      <c r="H61" s="199">
        <v>0</v>
      </c>
      <c r="I61" s="227">
        <v>0</v>
      </c>
      <c r="J61" s="227">
        <v>0</v>
      </c>
      <c r="K61" s="199">
        <v>0</v>
      </c>
    </row>
    <row r="62" spans="1:11" x14ac:dyDescent="0.3">
      <c r="A62" s="196" t="s">
        <v>271</v>
      </c>
      <c r="B62" s="197">
        <v>2106</v>
      </c>
      <c r="C62" s="227">
        <v>0</v>
      </c>
      <c r="D62" s="227">
        <v>0</v>
      </c>
      <c r="E62" s="199">
        <v>0</v>
      </c>
      <c r="F62" s="227">
        <v>0</v>
      </c>
      <c r="G62" s="227">
        <v>0</v>
      </c>
      <c r="H62" s="199">
        <v>0</v>
      </c>
      <c r="I62" s="227">
        <v>0</v>
      </c>
      <c r="J62" s="227">
        <v>0</v>
      </c>
      <c r="K62" s="199">
        <v>0</v>
      </c>
    </row>
    <row r="63" spans="1:11" x14ac:dyDescent="0.3">
      <c r="A63" s="196" t="s">
        <v>272</v>
      </c>
      <c r="B63" s="197">
        <v>2107</v>
      </c>
      <c r="C63" s="227">
        <v>0</v>
      </c>
      <c r="D63" s="227">
        <v>0</v>
      </c>
      <c r="E63" s="199">
        <v>0</v>
      </c>
      <c r="F63" s="227">
        <v>0</v>
      </c>
      <c r="G63" s="227">
        <v>0</v>
      </c>
      <c r="H63" s="199">
        <v>0</v>
      </c>
      <c r="I63" s="227">
        <v>0</v>
      </c>
      <c r="J63" s="227">
        <v>0</v>
      </c>
      <c r="K63" s="199">
        <v>0</v>
      </c>
    </row>
    <row r="64" spans="1:11" x14ac:dyDescent="0.3">
      <c r="A64" s="196" t="s">
        <v>273</v>
      </c>
      <c r="B64" s="197">
        <v>2108</v>
      </c>
      <c r="C64" s="227">
        <v>0</v>
      </c>
      <c r="D64" s="227">
        <v>0</v>
      </c>
      <c r="E64" s="199">
        <v>0</v>
      </c>
      <c r="F64" s="227">
        <v>0</v>
      </c>
      <c r="G64" s="227">
        <v>0</v>
      </c>
      <c r="H64" s="199">
        <v>0</v>
      </c>
      <c r="I64" s="227">
        <v>0</v>
      </c>
      <c r="J64" s="227">
        <v>0</v>
      </c>
      <c r="K64" s="199">
        <v>0</v>
      </c>
    </row>
    <row r="65" spans="1:11" x14ac:dyDescent="0.3">
      <c r="A65" s="196" t="s">
        <v>274</v>
      </c>
      <c r="B65" s="197">
        <v>2109</v>
      </c>
      <c r="C65" s="227">
        <v>0</v>
      </c>
      <c r="D65" s="227">
        <v>0</v>
      </c>
      <c r="E65" s="199">
        <v>0</v>
      </c>
      <c r="F65" s="227">
        <v>0</v>
      </c>
      <c r="G65" s="227">
        <v>0</v>
      </c>
      <c r="H65" s="199">
        <v>0</v>
      </c>
      <c r="I65" s="227">
        <v>0</v>
      </c>
      <c r="J65" s="227">
        <v>0</v>
      </c>
      <c r="K65" s="199">
        <v>0</v>
      </c>
    </row>
    <row r="66" spans="1:11" x14ac:dyDescent="0.3">
      <c r="A66" s="196" t="s">
        <v>275</v>
      </c>
      <c r="B66" s="197">
        <v>2110</v>
      </c>
      <c r="C66" s="227">
        <v>2300</v>
      </c>
      <c r="D66" s="227">
        <v>1683</v>
      </c>
      <c r="E66" s="199">
        <v>73.173913043478251</v>
      </c>
      <c r="F66" s="227">
        <v>0</v>
      </c>
      <c r="G66" s="227">
        <v>0</v>
      </c>
      <c r="H66" s="199">
        <v>0</v>
      </c>
      <c r="I66" s="227">
        <v>4</v>
      </c>
      <c r="J66" s="227">
        <v>1</v>
      </c>
      <c r="K66" s="199">
        <v>25</v>
      </c>
    </row>
    <row r="67" spans="1:11" x14ac:dyDescent="0.3">
      <c r="A67" s="196" t="s">
        <v>276</v>
      </c>
      <c r="B67" s="197">
        <v>2111</v>
      </c>
      <c r="C67" s="227">
        <v>1494</v>
      </c>
      <c r="D67" s="227">
        <v>846</v>
      </c>
      <c r="E67" s="199">
        <v>56.626506024096393</v>
      </c>
      <c r="F67" s="227">
        <v>0</v>
      </c>
      <c r="G67" s="227">
        <v>0</v>
      </c>
      <c r="H67" s="199">
        <v>0</v>
      </c>
      <c r="I67" s="227">
        <v>0</v>
      </c>
      <c r="J67" s="227">
        <v>0</v>
      </c>
      <c r="K67" s="199">
        <v>0</v>
      </c>
    </row>
    <row r="68" spans="1:11" x14ac:dyDescent="0.3">
      <c r="A68" s="196" t="s">
        <v>277</v>
      </c>
      <c r="B68" s="197">
        <v>2112</v>
      </c>
      <c r="C68" s="227">
        <v>3078</v>
      </c>
      <c r="D68" s="227">
        <v>9140</v>
      </c>
      <c r="E68" s="199">
        <v>296.94606887589345</v>
      </c>
      <c r="F68" s="227">
        <v>0</v>
      </c>
      <c r="G68" s="227">
        <v>0</v>
      </c>
      <c r="H68" s="199">
        <v>0</v>
      </c>
      <c r="I68" s="227">
        <v>0</v>
      </c>
      <c r="J68" s="227">
        <v>0</v>
      </c>
      <c r="K68" s="199">
        <v>0</v>
      </c>
    </row>
    <row r="69" spans="1:11" x14ac:dyDescent="0.3">
      <c r="A69" s="196" t="s">
        <v>278</v>
      </c>
      <c r="B69" s="197">
        <v>2113</v>
      </c>
      <c r="C69" s="227">
        <v>0</v>
      </c>
      <c r="D69" s="227">
        <v>1</v>
      </c>
      <c r="E69" s="199">
        <v>0</v>
      </c>
      <c r="F69" s="227">
        <v>0</v>
      </c>
      <c r="G69" s="227">
        <v>0</v>
      </c>
      <c r="H69" s="199">
        <v>0</v>
      </c>
      <c r="I69" s="227">
        <v>0</v>
      </c>
      <c r="J69" s="227">
        <v>0</v>
      </c>
      <c r="K69" s="199">
        <v>0</v>
      </c>
    </row>
    <row r="70" spans="1:11" x14ac:dyDescent="0.3">
      <c r="A70" s="196" t="s">
        <v>279</v>
      </c>
      <c r="B70" s="197">
        <v>2115</v>
      </c>
      <c r="C70" s="227">
        <v>167</v>
      </c>
      <c r="D70" s="227">
        <v>15</v>
      </c>
      <c r="E70" s="199">
        <v>8.9820359281437128</v>
      </c>
      <c r="F70" s="227">
        <v>0</v>
      </c>
      <c r="G70" s="227">
        <v>0</v>
      </c>
      <c r="H70" s="199">
        <v>0</v>
      </c>
      <c r="I70" s="227">
        <v>0</v>
      </c>
      <c r="J70" s="227">
        <v>0</v>
      </c>
      <c r="K70" s="199">
        <v>0</v>
      </c>
    </row>
    <row r="71" spans="1:11" x14ac:dyDescent="0.3">
      <c r="A71" s="196" t="s">
        <v>280</v>
      </c>
      <c r="B71" s="197">
        <v>2118</v>
      </c>
      <c r="C71" s="227">
        <v>0</v>
      </c>
      <c r="D71" s="227">
        <v>0</v>
      </c>
      <c r="E71" s="199">
        <v>0</v>
      </c>
      <c r="F71" s="227">
        <v>0</v>
      </c>
      <c r="G71" s="227">
        <v>0</v>
      </c>
      <c r="H71" s="199">
        <v>0</v>
      </c>
      <c r="I71" s="227">
        <v>0</v>
      </c>
      <c r="J71" s="227">
        <v>0</v>
      </c>
      <c r="K71" s="199">
        <v>0</v>
      </c>
    </row>
    <row r="72" spans="1:11" x14ac:dyDescent="0.3">
      <c r="A72" s="196" t="s">
        <v>281</v>
      </c>
      <c r="B72" s="197">
        <v>2120</v>
      </c>
      <c r="C72" s="227">
        <v>0</v>
      </c>
      <c r="D72" s="227">
        <v>17</v>
      </c>
      <c r="E72" s="199">
        <v>0</v>
      </c>
      <c r="F72" s="227">
        <v>0</v>
      </c>
      <c r="G72" s="227">
        <v>0</v>
      </c>
      <c r="H72" s="199">
        <v>0</v>
      </c>
      <c r="I72" s="227">
        <v>0</v>
      </c>
      <c r="J72" s="227">
        <v>0</v>
      </c>
      <c r="K72" s="199">
        <v>0</v>
      </c>
    </row>
    <row r="73" spans="1:11" x14ac:dyDescent="0.3">
      <c r="A73" s="196" t="s">
        <v>282</v>
      </c>
      <c r="B73" s="197">
        <v>2121</v>
      </c>
      <c r="C73" s="227">
        <v>0</v>
      </c>
      <c r="D73" s="227">
        <v>20</v>
      </c>
      <c r="E73" s="199">
        <v>0</v>
      </c>
      <c r="F73" s="227">
        <v>0</v>
      </c>
      <c r="G73" s="227">
        <v>1</v>
      </c>
      <c r="H73" s="199">
        <v>0</v>
      </c>
      <c r="I73" s="227">
        <v>0</v>
      </c>
      <c r="J73" s="227">
        <v>0</v>
      </c>
      <c r="K73" s="199">
        <v>0</v>
      </c>
    </row>
    <row r="74" spans="1:11" x14ac:dyDescent="0.3">
      <c r="A74" s="196" t="s">
        <v>283</v>
      </c>
      <c r="B74" s="197">
        <v>2122</v>
      </c>
      <c r="C74" s="227">
        <v>734</v>
      </c>
      <c r="D74" s="227">
        <v>12</v>
      </c>
      <c r="E74" s="199">
        <v>1.6348773841961852</v>
      </c>
      <c r="F74" s="227">
        <v>0</v>
      </c>
      <c r="G74" s="227">
        <v>0</v>
      </c>
      <c r="H74" s="199">
        <v>0</v>
      </c>
      <c r="I74" s="227">
        <v>0</v>
      </c>
      <c r="J74" s="227">
        <v>0</v>
      </c>
      <c r="K74" s="199">
        <v>0</v>
      </c>
    </row>
    <row r="75" spans="1:11" x14ac:dyDescent="0.3">
      <c r="A75" s="196" t="s">
        <v>284</v>
      </c>
      <c r="B75" s="197">
        <v>2124</v>
      </c>
      <c r="C75" s="227">
        <v>8</v>
      </c>
      <c r="D75" s="227">
        <v>1</v>
      </c>
      <c r="E75" s="199">
        <v>12.5</v>
      </c>
      <c r="F75" s="227">
        <v>0</v>
      </c>
      <c r="G75" s="227">
        <v>0</v>
      </c>
      <c r="H75" s="199">
        <v>0</v>
      </c>
      <c r="I75" s="227">
        <v>0</v>
      </c>
      <c r="J75" s="227">
        <v>0</v>
      </c>
      <c r="K75" s="199">
        <v>0</v>
      </c>
    </row>
    <row r="76" spans="1:11" x14ac:dyDescent="0.3">
      <c r="A76" s="196" t="s">
        <v>285</v>
      </c>
      <c r="B76" s="197">
        <v>2126</v>
      </c>
      <c r="C76" s="227">
        <v>299</v>
      </c>
      <c r="D76" s="227">
        <v>310</v>
      </c>
      <c r="E76" s="199">
        <v>103.67892976588628</v>
      </c>
      <c r="F76" s="227">
        <v>0</v>
      </c>
      <c r="G76" s="227">
        <v>0</v>
      </c>
      <c r="H76" s="199">
        <v>0</v>
      </c>
      <c r="I76" s="227">
        <v>0</v>
      </c>
      <c r="J76" s="227">
        <v>0</v>
      </c>
      <c r="K76" s="199">
        <v>0</v>
      </c>
    </row>
    <row r="77" spans="1:11" x14ac:dyDescent="0.3">
      <c r="A77" s="196" t="s">
        <v>286</v>
      </c>
      <c r="B77" s="197">
        <v>2127</v>
      </c>
      <c r="C77" s="227">
        <v>0</v>
      </c>
      <c r="D77" s="227">
        <v>8</v>
      </c>
      <c r="E77" s="199">
        <v>0</v>
      </c>
      <c r="F77" s="227">
        <v>0</v>
      </c>
      <c r="G77" s="227">
        <v>0</v>
      </c>
      <c r="H77" s="199">
        <v>0</v>
      </c>
      <c r="I77" s="227">
        <v>0</v>
      </c>
      <c r="J77" s="227">
        <v>0</v>
      </c>
      <c r="K77" s="199">
        <v>0</v>
      </c>
    </row>
    <row r="78" spans="1:11" x14ac:dyDescent="0.3">
      <c r="A78" s="196" t="s">
        <v>287</v>
      </c>
      <c r="B78" s="197">
        <v>2129</v>
      </c>
      <c r="C78" s="227">
        <v>200</v>
      </c>
      <c r="D78" s="227">
        <v>129</v>
      </c>
      <c r="E78" s="199">
        <v>64.5</v>
      </c>
      <c r="F78" s="227">
        <v>0</v>
      </c>
      <c r="G78" s="227">
        <v>0</v>
      </c>
      <c r="H78" s="199">
        <v>0</v>
      </c>
      <c r="I78" s="227">
        <v>0</v>
      </c>
      <c r="J78" s="227">
        <v>0</v>
      </c>
      <c r="K78" s="199">
        <v>0</v>
      </c>
    </row>
    <row r="79" spans="1:11" x14ac:dyDescent="0.3">
      <c r="A79" s="196" t="s">
        <v>288</v>
      </c>
      <c r="B79" s="197">
        <v>2131</v>
      </c>
      <c r="C79" s="227">
        <v>0</v>
      </c>
      <c r="D79" s="227">
        <v>0</v>
      </c>
      <c r="E79" s="199">
        <v>0</v>
      </c>
      <c r="F79" s="227">
        <v>0</v>
      </c>
      <c r="G79" s="227">
        <v>0</v>
      </c>
      <c r="H79" s="199">
        <v>0</v>
      </c>
      <c r="I79" s="227">
        <v>0</v>
      </c>
      <c r="J79" s="227">
        <v>0</v>
      </c>
      <c r="K79" s="199">
        <v>0</v>
      </c>
    </row>
    <row r="80" spans="1:11" x14ac:dyDescent="0.3">
      <c r="A80" s="196" t="s">
        <v>289</v>
      </c>
      <c r="B80" s="197">
        <v>2132</v>
      </c>
      <c r="C80" s="227">
        <v>14106</v>
      </c>
      <c r="D80" s="227">
        <v>0</v>
      </c>
      <c r="E80" s="199">
        <v>0</v>
      </c>
      <c r="F80" s="227">
        <v>0</v>
      </c>
      <c r="G80" s="227">
        <v>0</v>
      </c>
      <c r="H80" s="199">
        <v>0</v>
      </c>
      <c r="I80" s="227">
        <v>0</v>
      </c>
      <c r="J80" s="227">
        <v>0</v>
      </c>
      <c r="K80" s="199">
        <v>0</v>
      </c>
    </row>
    <row r="81" spans="1:11" x14ac:dyDescent="0.3">
      <c r="A81" s="196" t="s">
        <v>290</v>
      </c>
      <c r="B81" s="197">
        <v>2133</v>
      </c>
      <c r="C81" s="227">
        <v>0</v>
      </c>
      <c r="D81" s="227">
        <v>0</v>
      </c>
      <c r="E81" s="199">
        <v>0</v>
      </c>
      <c r="F81" s="227">
        <v>0</v>
      </c>
      <c r="G81" s="227">
        <v>0</v>
      </c>
      <c r="H81" s="199">
        <v>0</v>
      </c>
      <c r="I81" s="227">
        <v>0</v>
      </c>
      <c r="J81" s="227">
        <v>0</v>
      </c>
      <c r="K81" s="199">
        <v>0</v>
      </c>
    </row>
    <row r="82" spans="1:11" x14ac:dyDescent="0.3">
      <c r="A82" s="196" t="s">
        <v>310</v>
      </c>
      <c r="B82" s="197">
        <v>2134</v>
      </c>
      <c r="C82" s="227">
        <v>0</v>
      </c>
      <c r="D82" s="227">
        <v>5</v>
      </c>
      <c r="E82" s="199">
        <v>0</v>
      </c>
      <c r="F82" s="227">
        <v>0</v>
      </c>
      <c r="G82" s="227">
        <v>0</v>
      </c>
      <c r="H82" s="199">
        <v>0</v>
      </c>
      <c r="I82" s="227">
        <v>0</v>
      </c>
      <c r="J82" s="227">
        <v>0</v>
      </c>
      <c r="K82" s="199">
        <v>0</v>
      </c>
    </row>
    <row r="83" spans="1:11" x14ac:dyDescent="0.3">
      <c r="A83" s="196" t="s">
        <v>292</v>
      </c>
      <c r="B83" s="197">
        <v>2136</v>
      </c>
      <c r="C83" s="227">
        <v>0</v>
      </c>
      <c r="D83" s="227">
        <v>0</v>
      </c>
      <c r="E83" s="199">
        <v>0</v>
      </c>
      <c r="F83" s="227">
        <v>0</v>
      </c>
      <c r="G83" s="227">
        <v>0</v>
      </c>
      <c r="H83" s="199">
        <v>0</v>
      </c>
      <c r="I83" s="227">
        <v>0</v>
      </c>
      <c r="J83" s="227">
        <v>0</v>
      </c>
      <c r="K83" s="199">
        <v>0</v>
      </c>
    </row>
    <row r="84" spans="1:11" x14ac:dyDescent="0.3">
      <c r="A84" s="196" t="s">
        <v>293</v>
      </c>
      <c r="B84" s="197">
        <v>2137</v>
      </c>
      <c r="C84" s="227">
        <v>0</v>
      </c>
      <c r="D84" s="227">
        <v>0</v>
      </c>
      <c r="E84" s="199">
        <v>0</v>
      </c>
      <c r="F84" s="227">
        <v>0</v>
      </c>
      <c r="G84" s="227">
        <v>0</v>
      </c>
      <c r="H84" s="199">
        <v>0</v>
      </c>
      <c r="I84" s="227">
        <v>0</v>
      </c>
      <c r="J84" s="227">
        <v>0</v>
      </c>
      <c r="K84" s="199">
        <v>0</v>
      </c>
    </row>
    <row r="85" spans="1:11" x14ac:dyDescent="0.3">
      <c r="A85" s="196" t="s">
        <v>294</v>
      </c>
      <c r="B85" s="197">
        <v>2138</v>
      </c>
      <c r="C85" s="227">
        <v>0</v>
      </c>
      <c r="D85" s="227">
        <v>3</v>
      </c>
      <c r="E85" s="199">
        <v>0</v>
      </c>
      <c r="F85" s="227">
        <v>0</v>
      </c>
      <c r="G85" s="227">
        <v>0</v>
      </c>
      <c r="H85" s="199">
        <v>0</v>
      </c>
      <c r="I85" s="227">
        <v>0</v>
      </c>
      <c r="J85" s="227">
        <v>0</v>
      </c>
      <c r="K85" s="199">
        <v>0</v>
      </c>
    </row>
    <row r="86" spans="1:11" x14ac:dyDescent="0.3">
      <c r="A86" s="196" t="s">
        <v>311</v>
      </c>
      <c r="B86" s="197">
        <v>2140</v>
      </c>
      <c r="C86" s="227">
        <v>0</v>
      </c>
      <c r="D86" s="227">
        <v>0</v>
      </c>
      <c r="E86" s="199">
        <v>0</v>
      </c>
      <c r="F86" s="227">
        <v>0</v>
      </c>
      <c r="G86" s="227">
        <v>0</v>
      </c>
      <c r="H86" s="199">
        <v>0</v>
      </c>
      <c r="I86" s="227">
        <v>0</v>
      </c>
      <c r="J86" s="227">
        <v>0</v>
      </c>
      <c r="K86" s="199">
        <v>0</v>
      </c>
    </row>
    <row r="87" spans="1:11" x14ac:dyDescent="0.3">
      <c r="A87" s="196" t="s">
        <v>296</v>
      </c>
      <c r="B87" s="197">
        <v>2141</v>
      </c>
      <c r="C87" s="227">
        <v>0</v>
      </c>
      <c r="D87" s="227">
        <v>0</v>
      </c>
      <c r="E87" s="199">
        <v>0</v>
      </c>
      <c r="F87" s="227">
        <v>0</v>
      </c>
      <c r="G87" s="227">
        <v>0</v>
      </c>
      <c r="H87" s="199">
        <v>0</v>
      </c>
      <c r="I87" s="227">
        <v>0</v>
      </c>
      <c r="J87" s="227">
        <v>0</v>
      </c>
      <c r="K87" s="199">
        <v>0</v>
      </c>
    </row>
    <row r="88" spans="1:11" x14ac:dyDescent="0.3">
      <c r="A88" s="196" t="s">
        <v>297</v>
      </c>
      <c r="B88" s="197">
        <v>2142</v>
      </c>
      <c r="C88" s="227">
        <v>821</v>
      </c>
      <c r="D88" s="227">
        <v>212</v>
      </c>
      <c r="E88" s="199">
        <v>25.822168087697928</v>
      </c>
      <c r="F88" s="227">
        <v>0</v>
      </c>
      <c r="G88" s="227">
        <v>0</v>
      </c>
      <c r="H88" s="199">
        <v>0</v>
      </c>
      <c r="I88" s="227">
        <v>0</v>
      </c>
      <c r="J88" s="227">
        <v>0</v>
      </c>
      <c r="K88" s="199">
        <v>0</v>
      </c>
    </row>
    <row r="89" spans="1:11" x14ac:dyDescent="0.3">
      <c r="A89" s="196" t="s">
        <v>298</v>
      </c>
      <c r="B89" s="197">
        <v>2148</v>
      </c>
      <c r="C89" s="227">
        <v>0</v>
      </c>
      <c r="D89" s="227">
        <v>0</v>
      </c>
      <c r="E89" s="199">
        <v>0</v>
      </c>
      <c r="F89" s="227">
        <v>6486</v>
      </c>
      <c r="G89" s="227">
        <v>7053</v>
      </c>
      <c r="H89" s="199">
        <v>108.74190564292321</v>
      </c>
      <c r="I89" s="227">
        <v>0</v>
      </c>
      <c r="J89" s="227">
        <v>0</v>
      </c>
      <c r="K89" s="199">
        <v>0</v>
      </c>
    </row>
    <row r="90" spans="1:11" x14ac:dyDescent="0.3">
      <c r="A90" s="196" t="s">
        <v>299</v>
      </c>
      <c r="B90" s="197">
        <v>2151</v>
      </c>
      <c r="C90" s="227">
        <v>500</v>
      </c>
      <c r="D90" s="227">
        <v>1301</v>
      </c>
      <c r="E90" s="199">
        <v>260.2</v>
      </c>
      <c r="F90" s="227">
        <v>0</v>
      </c>
      <c r="G90" s="227">
        <v>0</v>
      </c>
      <c r="H90" s="199">
        <v>0</v>
      </c>
      <c r="I90" s="227">
        <v>0</v>
      </c>
      <c r="J90" s="227">
        <v>0</v>
      </c>
      <c r="K90" s="199">
        <v>0</v>
      </c>
    </row>
    <row r="91" spans="1:11" x14ac:dyDescent="0.3">
      <c r="A91" s="228" t="s">
        <v>300</v>
      </c>
      <c r="B91" s="197">
        <v>2155</v>
      </c>
      <c r="C91" s="227">
        <v>0</v>
      </c>
      <c r="D91" s="227">
        <v>0</v>
      </c>
      <c r="E91" s="199">
        <v>0</v>
      </c>
      <c r="F91" s="227">
        <v>0</v>
      </c>
      <c r="G91" s="227">
        <v>0</v>
      </c>
      <c r="H91" s="199">
        <v>0</v>
      </c>
      <c r="I91" s="227">
        <v>0</v>
      </c>
      <c r="J91" s="227">
        <v>0</v>
      </c>
      <c r="K91" s="199">
        <v>0</v>
      </c>
    </row>
    <row r="92" spans="1:11" ht="15" thickBot="1" x14ac:dyDescent="0.35">
      <c r="A92" s="229" t="s">
        <v>301</v>
      </c>
      <c r="B92" s="230">
        <v>2156</v>
      </c>
      <c r="C92" s="231">
        <v>0</v>
      </c>
      <c r="D92" s="231">
        <v>0</v>
      </c>
      <c r="E92" s="204">
        <v>0</v>
      </c>
      <c r="F92" s="231">
        <v>0</v>
      </c>
      <c r="G92" s="231">
        <v>0</v>
      </c>
      <c r="H92" s="204">
        <v>0</v>
      </c>
      <c r="I92" s="231">
        <v>0</v>
      </c>
      <c r="J92" s="231">
        <v>0</v>
      </c>
      <c r="K92" s="204">
        <v>0</v>
      </c>
    </row>
    <row r="93" spans="1:11" ht="15" thickBot="1" x14ac:dyDescent="0.35">
      <c r="A93" s="1181" t="s">
        <v>262</v>
      </c>
      <c r="B93" s="1182"/>
      <c r="C93" s="206">
        <v>23707</v>
      </c>
      <c r="D93" s="206">
        <v>13703</v>
      </c>
      <c r="E93" s="207">
        <v>57.801493229847722</v>
      </c>
      <c r="F93" s="206">
        <v>6486</v>
      </c>
      <c r="G93" s="206">
        <v>7054</v>
      </c>
      <c r="H93" s="207">
        <v>108.75732346592662</v>
      </c>
      <c r="I93" s="206">
        <v>4</v>
      </c>
      <c r="J93" s="206">
        <v>1</v>
      </c>
      <c r="K93" s="208">
        <v>25</v>
      </c>
    </row>
    <row r="94" spans="1:11" ht="15" thickTop="1" x14ac:dyDescent="0.3">
      <c r="A94" s="211"/>
      <c r="B94" s="211"/>
      <c r="C94" s="212"/>
      <c r="D94" s="212"/>
      <c r="E94" s="212"/>
      <c r="F94" s="212"/>
      <c r="G94" s="212"/>
      <c r="H94" s="212"/>
    </row>
    <row r="95" spans="1:11" x14ac:dyDescent="0.3">
      <c r="A95" s="211"/>
      <c r="B95" s="211"/>
      <c r="C95" s="212"/>
      <c r="D95" s="212"/>
      <c r="E95" s="212"/>
      <c r="F95" s="212"/>
      <c r="G95" s="212"/>
      <c r="H95" s="212"/>
    </row>
    <row r="96" spans="1:11" ht="15" thickBot="1" x14ac:dyDescent="0.35">
      <c r="A96" s="211"/>
      <c r="B96" s="211"/>
      <c r="C96" s="212"/>
      <c r="D96" s="212"/>
      <c r="E96" s="212"/>
      <c r="F96" s="212"/>
      <c r="G96" s="212"/>
      <c r="H96" s="212"/>
    </row>
    <row r="97" spans="1:15" ht="14.1" customHeight="1" x14ac:dyDescent="0.3">
      <c r="A97" s="1183" t="s">
        <v>220</v>
      </c>
      <c r="B97" s="1186"/>
      <c r="C97" s="1188" t="s">
        <v>312</v>
      </c>
      <c r="D97" s="1189"/>
      <c r="E97" s="1190"/>
      <c r="F97" s="1188" t="s">
        <v>313</v>
      </c>
      <c r="G97" s="1189"/>
      <c r="H97" s="1190"/>
      <c r="I97" s="1188" t="s">
        <v>314</v>
      </c>
      <c r="J97" s="1189"/>
      <c r="K97" s="1194"/>
    </row>
    <row r="98" spans="1:15" ht="14.1" customHeight="1" x14ac:dyDescent="0.3">
      <c r="A98" s="1184"/>
      <c r="B98" s="1187"/>
      <c r="C98" s="1191"/>
      <c r="D98" s="1192"/>
      <c r="E98" s="1193"/>
      <c r="F98" s="1191"/>
      <c r="G98" s="1192"/>
      <c r="H98" s="1193"/>
      <c r="I98" s="1191"/>
      <c r="J98" s="1192"/>
      <c r="K98" s="1195"/>
    </row>
    <row r="99" spans="1:15" ht="15" thickBot="1" x14ac:dyDescent="0.35">
      <c r="A99" s="1185"/>
      <c r="B99" s="232" t="s">
        <v>265</v>
      </c>
      <c r="C99" s="233" t="s">
        <v>223</v>
      </c>
      <c r="D99" s="233" t="s">
        <v>224</v>
      </c>
      <c r="E99" s="233" t="s">
        <v>225</v>
      </c>
      <c r="F99" s="233" t="s">
        <v>223</v>
      </c>
      <c r="G99" s="233" t="s">
        <v>224</v>
      </c>
      <c r="H99" s="233" t="s">
        <v>225</v>
      </c>
      <c r="I99" s="233" t="s">
        <v>223</v>
      </c>
      <c r="J99" s="233" t="s">
        <v>224</v>
      </c>
      <c r="K99" s="234" t="s">
        <v>225</v>
      </c>
    </row>
    <row r="100" spans="1:15" x14ac:dyDescent="0.3">
      <c r="A100" s="225" t="s">
        <v>309</v>
      </c>
      <c r="B100" s="226">
        <v>2101</v>
      </c>
      <c r="C100" s="235">
        <v>42</v>
      </c>
      <c r="D100" s="235">
        <v>149</v>
      </c>
      <c r="E100" s="199">
        <v>354.76190476190476</v>
      </c>
      <c r="F100" s="235">
        <v>1400</v>
      </c>
      <c r="G100" s="235">
        <v>1036</v>
      </c>
      <c r="H100" s="199">
        <v>74</v>
      </c>
      <c r="I100" s="235">
        <v>0</v>
      </c>
      <c r="J100" s="235">
        <v>0</v>
      </c>
      <c r="K100" s="200">
        <v>0</v>
      </c>
      <c r="M100" s="236"/>
      <c r="N100" s="236"/>
      <c r="O100" s="236"/>
    </row>
    <row r="101" spans="1:15" x14ac:dyDescent="0.3">
      <c r="A101" s="196" t="s">
        <v>267</v>
      </c>
      <c r="B101" s="197">
        <v>2102</v>
      </c>
      <c r="C101" s="235">
        <v>15</v>
      </c>
      <c r="D101" s="235">
        <v>3</v>
      </c>
      <c r="E101" s="199">
        <v>20</v>
      </c>
      <c r="F101" s="235">
        <v>15</v>
      </c>
      <c r="G101" s="235">
        <v>14</v>
      </c>
      <c r="H101" s="199">
        <v>93.333333333333329</v>
      </c>
      <c r="I101" s="235">
        <v>0</v>
      </c>
      <c r="J101" s="235">
        <v>0</v>
      </c>
      <c r="K101" s="200">
        <v>0</v>
      </c>
      <c r="M101" s="236"/>
      <c r="N101" s="236"/>
    </row>
    <row r="102" spans="1:15" x14ac:dyDescent="0.3">
      <c r="A102" s="196" t="s">
        <v>268</v>
      </c>
      <c r="B102" s="197">
        <v>2103</v>
      </c>
      <c r="C102" s="235">
        <v>132</v>
      </c>
      <c r="D102" s="235">
        <v>20</v>
      </c>
      <c r="E102" s="199">
        <v>15.151515151515152</v>
      </c>
      <c r="F102" s="235">
        <v>700</v>
      </c>
      <c r="G102" s="235">
        <v>393</v>
      </c>
      <c r="H102" s="199">
        <v>56.142857142857139</v>
      </c>
      <c r="I102" s="235">
        <v>24618</v>
      </c>
      <c r="J102" s="235">
        <v>0</v>
      </c>
      <c r="K102" s="200">
        <v>0</v>
      </c>
      <c r="M102" s="236"/>
      <c r="N102" s="236"/>
    </row>
    <row r="103" spans="1:15" x14ac:dyDescent="0.3">
      <c r="A103" s="196" t="s">
        <v>269</v>
      </c>
      <c r="B103" s="197">
        <v>2104</v>
      </c>
      <c r="C103" s="235">
        <v>0</v>
      </c>
      <c r="D103" s="235">
        <v>10755</v>
      </c>
      <c r="E103" s="199">
        <v>0</v>
      </c>
      <c r="F103" s="235">
        <v>0</v>
      </c>
      <c r="G103" s="235">
        <v>10757</v>
      </c>
      <c r="H103" s="199">
        <v>0</v>
      </c>
      <c r="I103" s="235">
        <v>0</v>
      </c>
      <c r="J103" s="235">
        <v>289038</v>
      </c>
      <c r="K103" s="200">
        <v>0</v>
      </c>
      <c r="M103" s="236"/>
      <c r="N103" s="236"/>
    </row>
    <row r="104" spans="1:15" x14ac:dyDescent="0.3">
      <c r="A104" s="196" t="s">
        <v>270</v>
      </c>
      <c r="B104" s="197">
        <v>2105</v>
      </c>
      <c r="C104" s="235">
        <v>0</v>
      </c>
      <c r="D104" s="235">
        <v>1</v>
      </c>
      <c r="E104" s="199">
        <v>0</v>
      </c>
      <c r="F104" s="235">
        <v>10</v>
      </c>
      <c r="G104" s="235">
        <v>9</v>
      </c>
      <c r="H104" s="199">
        <v>90</v>
      </c>
      <c r="I104" s="235">
        <v>0</v>
      </c>
      <c r="J104" s="235">
        <v>0</v>
      </c>
      <c r="K104" s="200">
        <v>0</v>
      </c>
      <c r="M104" s="236"/>
      <c r="N104" s="236"/>
    </row>
    <row r="105" spans="1:15" x14ac:dyDescent="0.3">
      <c r="A105" s="196" t="s">
        <v>271</v>
      </c>
      <c r="B105" s="197">
        <v>2106</v>
      </c>
      <c r="C105" s="235">
        <v>9</v>
      </c>
      <c r="D105" s="235">
        <v>13</v>
      </c>
      <c r="E105" s="199">
        <v>144.44444444444443</v>
      </c>
      <c r="F105" s="235">
        <v>10</v>
      </c>
      <c r="G105" s="235">
        <v>14</v>
      </c>
      <c r="H105" s="199">
        <v>140</v>
      </c>
      <c r="I105" s="235">
        <v>0</v>
      </c>
      <c r="J105" s="235">
        <v>0</v>
      </c>
      <c r="K105" s="200">
        <v>0</v>
      </c>
      <c r="M105" s="236"/>
      <c r="N105" s="236"/>
    </row>
    <row r="106" spans="1:15" x14ac:dyDescent="0.3">
      <c r="A106" s="196" t="s">
        <v>272</v>
      </c>
      <c r="B106" s="197">
        <v>2107</v>
      </c>
      <c r="C106" s="235">
        <v>53</v>
      </c>
      <c r="D106" s="235">
        <v>201</v>
      </c>
      <c r="E106" s="199">
        <v>379.24528301886789</v>
      </c>
      <c r="F106" s="235">
        <v>500</v>
      </c>
      <c r="G106" s="235">
        <v>332</v>
      </c>
      <c r="H106" s="199">
        <v>66.400000000000006</v>
      </c>
      <c r="I106" s="235">
        <v>0</v>
      </c>
      <c r="J106" s="235">
        <v>0</v>
      </c>
      <c r="K106" s="200">
        <v>0</v>
      </c>
      <c r="M106" s="236"/>
      <c r="N106" s="236"/>
    </row>
    <row r="107" spans="1:15" x14ac:dyDescent="0.3">
      <c r="A107" s="196" t="s">
        <v>273</v>
      </c>
      <c r="B107" s="197">
        <v>2108</v>
      </c>
      <c r="C107" s="235">
        <v>16</v>
      </c>
      <c r="D107" s="235">
        <v>342</v>
      </c>
      <c r="E107" s="199">
        <v>2137.5</v>
      </c>
      <c r="F107" s="235">
        <v>20</v>
      </c>
      <c r="G107" s="235">
        <v>347</v>
      </c>
      <c r="H107" s="199">
        <v>1735.0000000000002</v>
      </c>
      <c r="I107" s="235">
        <v>0</v>
      </c>
      <c r="J107" s="235">
        <v>0</v>
      </c>
      <c r="K107" s="200">
        <v>0</v>
      </c>
      <c r="M107" s="236"/>
      <c r="N107" s="236"/>
    </row>
    <row r="108" spans="1:15" x14ac:dyDescent="0.3">
      <c r="A108" s="196" t="s">
        <v>274</v>
      </c>
      <c r="B108" s="197">
        <v>2109</v>
      </c>
      <c r="C108" s="235">
        <v>200</v>
      </c>
      <c r="D108" s="235">
        <v>124</v>
      </c>
      <c r="E108" s="199">
        <v>62</v>
      </c>
      <c r="F108" s="235">
        <v>200</v>
      </c>
      <c r="G108" s="235">
        <v>124</v>
      </c>
      <c r="H108" s="199">
        <v>62</v>
      </c>
      <c r="I108" s="235">
        <v>0</v>
      </c>
      <c r="J108" s="235">
        <v>0</v>
      </c>
      <c r="K108" s="200">
        <v>0</v>
      </c>
      <c r="M108" s="236"/>
      <c r="N108" s="236"/>
    </row>
    <row r="109" spans="1:15" x14ac:dyDescent="0.3">
      <c r="A109" s="196" t="s">
        <v>275</v>
      </c>
      <c r="B109" s="197">
        <v>2110</v>
      </c>
      <c r="C109" s="235">
        <v>1396</v>
      </c>
      <c r="D109" s="235">
        <v>806</v>
      </c>
      <c r="E109" s="199">
        <v>57.736389684813751</v>
      </c>
      <c r="F109" s="235">
        <v>4300</v>
      </c>
      <c r="G109" s="235">
        <v>3679</v>
      </c>
      <c r="H109" s="199">
        <v>85.558139534883722</v>
      </c>
      <c r="I109" s="235">
        <v>0</v>
      </c>
      <c r="J109" s="235">
        <v>0</v>
      </c>
      <c r="K109" s="200">
        <v>0</v>
      </c>
      <c r="M109" s="236"/>
      <c r="N109" s="236"/>
    </row>
    <row r="110" spans="1:15" x14ac:dyDescent="0.3">
      <c r="A110" s="196" t="s">
        <v>276</v>
      </c>
      <c r="B110" s="197">
        <v>2111</v>
      </c>
      <c r="C110" s="235">
        <v>526</v>
      </c>
      <c r="D110" s="235">
        <v>1920</v>
      </c>
      <c r="E110" s="199">
        <v>365.01901140684413</v>
      </c>
      <c r="F110" s="235">
        <v>5046</v>
      </c>
      <c r="G110" s="235">
        <v>4819</v>
      </c>
      <c r="H110" s="199">
        <v>95.501387237415784</v>
      </c>
      <c r="I110" s="235">
        <v>0</v>
      </c>
      <c r="J110" s="235">
        <v>0</v>
      </c>
      <c r="K110" s="200">
        <v>0</v>
      </c>
      <c r="M110" s="236"/>
      <c r="N110" s="236"/>
    </row>
    <row r="111" spans="1:15" x14ac:dyDescent="0.3">
      <c r="A111" s="196" t="s">
        <v>277</v>
      </c>
      <c r="B111" s="197">
        <v>2112</v>
      </c>
      <c r="C111" s="235">
        <v>7214</v>
      </c>
      <c r="D111" s="235">
        <v>9579</v>
      </c>
      <c r="E111" s="199">
        <v>132.78347657332964</v>
      </c>
      <c r="F111" s="235">
        <v>61983</v>
      </c>
      <c r="G111" s="235">
        <v>60758</v>
      </c>
      <c r="H111" s="199">
        <v>98.023651646419168</v>
      </c>
      <c r="I111" s="235">
        <v>131436</v>
      </c>
      <c r="J111" s="235">
        <v>142743</v>
      </c>
      <c r="K111" s="200">
        <v>108.60266593627317</v>
      </c>
      <c r="M111" s="236"/>
      <c r="N111" s="236"/>
    </row>
    <row r="112" spans="1:15" x14ac:dyDescent="0.3">
      <c r="A112" s="196" t="s">
        <v>278</v>
      </c>
      <c r="B112" s="197">
        <v>2113</v>
      </c>
      <c r="C112" s="235">
        <v>7559</v>
      </c>
      <c r="D112" s="235">
        <v>16371</v>
      </c>
      <c r="E112" s="199">
        <v>216.57626670194472</v>
      </c>
      <c r="F112" s="235">
        <v>24248</v>
      </c>
      <c r="G112" s="235">
        <v>34989</v>
      </c>
      <c r="H112" s="199">
        <v>144.29643681953149</v>
      </c>
      <c r="I112" s="235">
        <v>0</v>
      </c>
      <c r="J112" s="235">
        <v>0</v>
      </c>
      <c r="K112" s="200">
        <v>0</v>
      </c>
      <c r="M112" s="236"/>
      <c r="N112" s="236"/>
    </row>
    <row r="113" spans="1:14" x14ac:dyDescent="0.3">
      <c r="A113" s="196" t="s">
        <v>279</v>
      </c>
      <c r="B113" s="197">
        <v>2115</v>
      </c>
      <c r="C113" s="235">
        <v>6646</v>
      </c>
      <c r="D113" s="235">
        <v>8061</v>
      </c>
      <c r="E113" s="199">
        <v>121.29100210653026</v>
      </c>
      <c r="F113" s="235">
        <v>38553</v>
      </c>
      <c r="G113" s="235">
        <v>41966</v>
      </c>
      <c r="H113" s="199">
        <v>108.85274816486394</v>
      </c>
      <c r="I113" s="235">
        <v>61950</v>
      </c>
      <c r="J113" s="235">
        <v>0</v>
      </c>
      <c r="K113" s="200">
        <v>0</v>
      </c>
      <c r="M113" s="236"/>
      <c r="N113" s="236"/>
    </row>
    <row r="114" spans="1:14" x14ac:dyDescent="0.3">
      <c r="A114" s="196" t="s">
        <v>280</v>
      </c>
      <c r="B114" s="197">
        <v>2118</v>
      </c>
      <c r="C114" s="235">
        <v>99</v>
      </c>
      <c r="D114" s="235">
        <v>3387</v>
      </c>
      <c r="E114" s="199">
        <v>3421.212121212121</v>
      </c>
      <c r="F114" s="235">
        <v>357</v>
      </c>
      <c r="G114" s="235">
        <v>3648</v>
      </c>
      <c r="H114" s="199">
        <v>1021.8487394957982</v>
      </c>
      <c r="I114" s="235">
        <v>384829</v>
      </c>
      <c r="J114" s="235">
        <v>279475</v>
      </c>
      <c r="K114" s="200">
        <v>72.623165094106739</v>
      </c>
      <c r="M114" s="236"/>
      <c r="N114" s="236"/>
    </row>
    <row r="115" spans="1:14" x14ac:dyDescent="0.3">
      <c r="A115" s="196" t="s">
        <v>281</v>
      </c>
      <c r="B115" s="197">
        <v>2120</v>
      </c>
      <c r="C115" s="235">
        <v>493</v>
      </c>
      <c r="D115" s="235">
        <v>18667</v>
      </c>
      <c r="E115" s="199">
        <v>3786.409736308316</v>
      </c>
      <c r="F115" s="235">
        <v>500</v>
      </c>
      <c r="G115" s="235">
        <v>18945</v>
      </c>
      <c r="H115" s="199">
        <v>3789</v>
      </c>
      <c r="I115" s="235">
        <v>107005</v>
      </c>
      <c r="J115" s="235">
        <v>126409</v>
      </c>
      <c r="K115" s="200">
        <v>118.13373206859492</v>
      </c>
      <c r="M115" s="236"/>
      <c r="N115" s="236"/>
    </row>
    <row r="116" spans="1:14" x14ac:dyDescent="0.3">
      <c r="A116" s="196" t="s">
        <v>282</v>
      </c>
      <c r="B116" s="197">
        <v>2121</v>
      </c>
      <c r="C116" s="235">
        <v>44</v>
      </c>
      <c r="D116" s="235">
        <v>1184</v>
      </c>
      <c r="E116" s="199">
        <v>2690.909090909091</v>
      </c>
      <c r="F116" s="235">
        <v>3000</v>
      </c>
      <c r="G116" s="235">
        <v>3816</v>
      </c>
      <c r="H116" s="199">
        <v>127.2</v>
      </c>
      <c r="I116" s="235">
        <v>39235</v>
      </c>
      <c r="J116" s="235">
        <v>38868</v>
      </c>
      <c r="K116" s="200">
        <v>99.064610679240474</v>
      </c>
      <c r="M116" s="236"/>
      <c r="N116" s="236"/>
    </row>
    <row r="117" spans="1:14" x14ac:dyDescent="0.3">
      <c r="A117" s="196" t="s">
        <v>283</v>
      </c>
      <c r="B117" s="197">
        <v>2122</v>
      </c>
      <c r="C117" s="235">
        <v>67</v>
      </c>
      <c r="D117" s="235">
        <v>16882</v>
      </c>
      <c r="E117" s="199">
        <v>25197.014925373132</v>
      </c>
      <c r="F117" s="235">
        <v>16027</v>
      </c>
      <c r="G117" s="235">
        <v>23281</v>
      </c>
      <c r="H117" s="199">
        <v>145.26112185686654</v>
      </c>
      <c r="I117" s="235">
        <v>208241</v>
      </c>
      <c r="J117" s="235">
        <v>418832</v>
      </c>
      <c r="K117" s="200">
        <v>201.12850015126705</v>
      </c>
      <c r="M117" s="236"/>
      <c r="N117" s="236"/>
    </row>
    <row r="118" spans="1:14" x14ac:dyDescent="0.3">
      <c r="A118" s="196" t="s">
        <v>284</v>
      </c>
      <c r="B118" s="197">
        <v>2124</v>
      </c>
      <c r="C118" s="235">
        <v>406</v>
      </c>
      <c r="D118" s="235">
        <v>153</v>
      </c>
      <c r="E118" s="199">
        <v>37.684729064039409</v>
      </c>
      <c r="F118" s="235">
        <v>1500</v>
      </c>
      <c r="G118" s="235">
        <v>625</v>
      </c>
      <c r="H118" s="199">
        <v>41.666666666666671</v>
      </c>
      <c r="I118" s="235">
        <v>0</v>
      </c>
      <c r="J118" s="235">
        <v>0</v>
      </c>
      <c r="K118" s="200">
        <v>0</v>
      </c>
      <c r="M118" s="236"/>
      <c r="N118" s="236"/>
    </row>
    <row r="119" spans="1:14" x14ac:dyDescent="0.3">
      <c r="A119" s="196" t="s">
        <v>285</v>
      </c>
      <c r="B119" s="197">
        <v>2126</v>
      </c>
      <c r="C119" s="235">
        <v>75503</v>
      </c>
      <c r="D119" s="235">
        <v>80768</v>
      </c>
      <c r="E119" s="199">
        <v>106.97323285167477</v>
      </c>
      <c r="F119" s="235">
        <v>84285</v>
      </c>
      <c r="G119" s="235">
        <v>88211</v>
      </c>
      <c r="H119" s="199">
        <v>104.65800557631843</v>
      </c>
      <c r="I119" s="235">
        <v>269095</v>
      </c>
      <c r="J119" s="235">
        <v>279588</v>
      </c>
      <c r="K119" s="200">
        <v>103.89936639476764</v>
      </c>
      <c r="M119" s="236"/>
      <c r="N119" s="236"/>
    </row>
    <row r="120" spans="1:14" x14ac:dyDescent="0.3">
      <c r="A120" s="196" t="s">
        <v>286</v>
      </c>
      <c r="B120" s="197">
        <v>2127</v>
      </c>
      <c r="C120" s="235">
        <v>37</v>
      </c>
      <c r="D120" s="235">
        <v>737</v>
      </c>
      <c r="E120" s="199">
        <v>1991.8918918918919</v>
      </c>
      <c r="F120" s="235">
        <v>8300</v>
      </c>
      <c r="G120" s="235">
        <v>8258</v>
      </c>
      <c r="H120" s="199">
        <v>99.493975903614455</v>
      </c>
      <c r="I120" s="235">
        <v>969553</v>
      </c>
      <c r="J120" s="235">
        <v>497502</v>
      </c>
      <c r="K120" s="200">
        <v>51.312512054524092</v>
      </c>
      <c r="M120" s="236"/>
      <c r="N120" s="236"/>
    </row>
    <row r="121" spans="1:14" x14ac:dyDescent="0.3">
      <c r="A121" s="196" t="s">
        <v>287</v>
      </c>
      <c r="B121" s="197">
        <v>2129</v>
      </c>
      <c r="C121" s="235">
        <v>172</v>
      </c>
      <c r="D121" s="235">
        <v>12639</v>
      </c>
      <c r="E121" s="199">
        <v>7348.2558139534885</v>
      </c>
      <c r="F121" s="235">
        <v>17443</v>
      </c>
      <c r="G121" s="235">
        <v>59074</v>
      </c>
      <c r="H121" s="199">
        <v>338.66880697127783</v>
      </c>
      <c r="I121" s="235">
        <v>297491</v>
      </c>
      <c r="J121" s="235">
        <v>236195</v>
      </c>
      <c r="K121" s="200">
        <v>79.395679197017728</v>
      </c>
      <c r="M121" s="236"/>
      <c r="N121" s="236"/>
    </row>
    <row r="122" spans="1:14" x14ac:dyDescent="0.3">
      <c r="A122" s="196" t="s">
        <v>288</v>
      </c>
      <c r="B122" s="197">
        <v>2131</v>
      </c>
      <c r="C122" s="235">
        <v>30</v>
      </c>
      <c r="D122" s="235">
        <v>30</v>
      </c>
      <c r="E122" s="199">
        <v>100</v>
      </c>
      <c r="F122" s="235">
        <v>230</v>
      </c>
      <c r="G122" s="235">
        <v>1523</v>
      </c>
      <c r="H122" s="199">
        <v>662.17391304347825</v>
      </c>
      <c r="I122" s="235">
        <v>0</v>
      </c>
      <c r="J122" s="235">
        <v>0</v>
      </c>
      <c r="K122" s="200">
        <v>0</v>
      </c>
      <c r="M122" s="236"/>
      <c r="N122" s="236"/>
    </row>
    <row r="123" spans="1:14" x14ac:dyDescent="0.3">
      <c r="A123" s="196" t="s">
        <v>289</v>
      </c>
      <c r="B123" s="197">
        <v>2132</v>
      </c>
      <c r="C123" s="235">
        <v>14</v>
      </c>
      <c r="D123" s="235">
        <v>15</v>
      </c>
      <c r="E123" s="199">
        <v>107.14285714285714</v>
      </c>
      <c r="F123" s="235">
        <v>14196</v>
      </c>
      <c r="G123" s="235">
        <v>82</v>
      </c>
      <c r="H123" s="199">
        <v>0.57762750070442381</v>
      </c>
      <c r="I123" s="235">
        <v>0</v>
      </c>
      <c r="J123" s="235">
        <v>0</v>
      </c>
      <c r="K123" s="200">
        <v>0</v>
      </c>
      <c r="M123" s="236"/>
      <c r="N123" s="236"/>
    </row>
    <row r="124" spans="1:14" x14ac:dyDescent="0.3">
      <c r="A124" s="196" t="s">
        <v>290</v>
      </c>
      <c r="B124" s="197">
        <v>2133</v>
      </c>
      <c r="C124" s="235">
        <v>0</v>
      </c>
      <c r="D124" s="235">
        <v>831</v>
      </c>
      <c r="E124" s="199">
        <v>0</v>
      </c>
      <c r="F124" s="235">
        <v>1000</v>
      </c>
      <c r="G124" s="235">
        <v>4870</v>
      </c>
      <c r="H124" s="199">
        <v>487</v>
      </c>
      <c r="I124" s="235">
        <v>0</v>
      </c>
      <c r="J124" s="235">
        <v>0</v>
      </c>
      <c r="K124" s="200">
        <v>0</v>
      </c>
      <c r="M124" s="236"/>
      <c r="N124" s="236"/>
    </row>
    <row r="125" spans="1:14" x14ac:dyDescent="0.3">
      <c r="A125" s="196" t="s">
        <v>310</v>
      </c>
      <c r="B125" s="197">
        <v>2134</v>
      </c>
      <c r="C125" s="235">
        <v>0</v>
      </c>
      <c r="D125" s="235">
        <v>1</v>
      </c>
      <c r="E125" s="199">
        <v>0</v>
      </c>
      <c r="F125" s="235">
        <v>200</v>
      </c>
      <c r="G125" s="235">
        <v>224</v>
      </c>
      <c r="H125" s="199">
        <v>112.00000000000001</v>
      </c>
      <c r="I125" s="235">
        <v>0</v>
      </c>
      <c r="J125" s="235">
        <v>0</v>
      </c>
      <c r="K125" s="200">
        <v>0</v>
      </c>
      <c r="M125" s="236"/>
      <c r="N125" s="236"/>
    </row>
    <row r="126" spans="1:14" x14ac:dyDescent="0.3">
      <c r="A126" s="196" t="s">
        <v>292</v>
      </c>
      <c r="B126" s="197">
        <v>2136</v>
      </c>
      <c r="C126" s="235">
        <v>0</v>
      </c>
      <c r="D126" s="235">
        <v>2</v>
      </c>
      <c r="E126" s="199">
        <v>0</v>
      </c>
      <c r="F126" s="235">
        <v>9194</v>
      </c>
      <c r="G126" s="235">
        <v>9406</v>
      </c>
      <c r="H126" s="199">
        <v>102.30585164237547</v>
      </c>
      <c r="I126" s="235">
        <v>0</v>
      </c>
      <c r="J126" s="235">
        <v>0</v>
      </c>
      <c r="K126" s="200">
        <v>0</v>
      </c>
      <c r="M126" s="236"/>
      <c r="N126" s="236"/>
    </row>
    <row r="127" spans="1:14" x14ac:dyDescent="0.3">
      <c r="A127" s="196" t="s">
        <v>293</v>
      </c>
      <c r="B127" s="197">
        <v>2137</v>
      </c>
      <c r="C127" s="235">
        <v>50</v>
      </c>
      <c r="D127" s="235">
        <v>79</v>
      </c>
      <c r="E127" s="199">
        <v>158</v>
      </c>
      <c r="F127" s="235">
        <v>3200</v>
      </c>
      <c r="G127" s="235">
        <v>3876</v>
      </c>
      <c r="H127" s="199">
        <v>121.125</v>
      </c>
      <c r="I127" s="235">
        <v>0</v>
      </c>
      <c r="J127" s="235">
        <v>0</v>
      </c>
      <c r="K127" s="200">
        <v>0</v>
      </c>
      <c r="M127" s="236"/>
      <c r="N127" s="236"/>
    </row>
    <row r="128" spans="1:14" x14ac:dyDescent="0.3">
      <c r="A128" s="196" t="s">
        <v>294</v>
      </c>
      <c r="B128" s="197">
        <v>2138</v>
      </c>
      <c r="C128" s="235">
        <v>0</v>
      </c>
      <c r="D128" s="235">
        <v>69</v>
      </c>
      <c r="E128" s="199">
        <v>0</v>
      </c>
      <c r="F128" s="235">
        <v>1000</v>
      </c>
      <c r="G128" s="235">
        <v>1095</v>
      </c>
      <c r="H128" s="199">
        <v>109.5</v>
      </c>
      <c r="I128" s="235">
        <v>0</v>
      </c>
      <c r="J128" s="235">
        <v>7</v>
      </c>
      <c r="K128" s="200">
        <v>0</v>
      </c>
      <c r="M128" s="236"/>
      <c r="N128" s="236"/>
    </row>
    <row r="129" spans="1:14" x14ac:dyDescent="0.3">
      <c r="A129" s="196" t="s">
        <v>311</v>
      </c>
      <c r="B129" s="197">
        <v>2140</v>
      </c>
      <c r="C129" s="235">
        <v>0</v>
      </c>
      <c r="D129" s="235">
        <v>0</v>
      </c>
      <c r="E129" s="199">
        <v>0</v>
      </c>
      <c r="F129" s="235">
        <v>1000</v>
      </c>
      <c r="G129" s="235">
        <v>237</v>
      </c>
      <c r="H129" s="199">
        <v>23.7</v>
      </c>
      <c r="I129" s="235">
        <v>0</v>
      </c>
      <c r="J129" s="235">
        <v>0</v>
      </c>
      <c r="K129" s="200">
        <v>0</v>
      </c>
      <c r="M129" s="236"/>
      <c r="N129" s="236"/>
    </row>
    <row r="130" spans="1:14" x14ac:dyDescent="0.3">
      <c r="A130" s="196" t="s">
        <v>296</v>
      </c>
      <c r="B130" s="197">
        <v>2141</v>
      </c>
      <c r="C130" s="235">
        <v>12</v>
      </c>
      <c r="D130" s="235">
        <v>9</v>
      </c>
      <c r="E130" s="199">
        <v>75</v>
      </c>
      <c r="F130" s="235">
        <v>22</v>
      </c>
      <c r="G130" s="235">
        <v>21</v>
      </c>
      <c r="H130" s="199">
        <v>95.454545454545453</v>
      </c>
      <c r="I130" s="235">
        <v>0</v>
      </c>
      <c r="J130" s="235">
        <v>0</v>
      </c>
      <c r="K130" s="200">
        <v>0</v>
      </c>
      <c r="M130" s="236"/>
      <c r="N130" s="236"/>
    </row>
    <row r="131" spans="1:14" x14ac:dyDescent="0.3">
      <c r="A131" s="196" t="s">
        <v>297</v>
      </c>
      <c r="B131" s="197">
        <v>2142</v>
      </c>
      <c r="C131" s="235">
        <v>20</v>
      </c>
      <c r="D131" s="235">
        <v>15</v>
      </c>
      <c r="E131" s="199">
        <v>75</v>
      </c>
      <c r="F131" s="235">
        <v>922</v>
      </c>
      <c r="G131" s="235">
        <v>510</v>
      </c>
      <c r="H131" s="199">
        <v>55.314533622559658</v>
      </c>
      <c r="I131" s="235">
        <v>0</v>
      </c>
      <c r="J131" s="235">
        <v>0</v>
      </c>
      <c r="K131" s="200">
        <v>0</v>
      </c>
      <c r="M131" s="236"/>
      <c r="N131" s="236"/>
    </row>
    <row r="132" spans="1:14" x14ac:dyDescent="0.3">
      <c r="A132" s="196" t="s">
        <v>298</v>
      </c>
      <c r="B132" s="197">
        <v>2148</v>
      </c>
      <c r="C132" s="235">
        <v>272300</v>
      </c>
      <c r="D132" s="235">
        <v>292985</v>
      </c>
      <c r="E132" s="199">
        <v>107.59640102827763</v>
      </c>
      <c r="F132" s="235">
        <v>883488</v>
      </c>
      <c r="G132" s="235">
        <v>949510</v>
      </c>
      <c r="H132" s="199">
        <v>107.47288022021803</v>
      </c>
      <c r="I132" s="235">
        <v>330000</v>
      </c>
      <c r="J132" s="235">
        <v>4282</v>
      </c>
      <c r="K132" s="200">
        <v>1.2975757575757576</v>
      </c>
      <c r="M132" s="236"/>
      <c r="N132" s="236"/>
    </row>
    <row r="133" spans="1:14" x14ac:dyDescent="0.3">
      <c r="A133" s="196" t="s">
        <v>299</v>
      </c>
      <c r="B133" s="197">
        <v>2151</v>
      </c>
      <c r="C133" s="235">
        <v>0</v>
      </c>
      <c r="D133" s="235">
        <v>162</v>
      </c>
      <c r="E133" s="199">
        <v>0</v>
      </c>
      <c r="F133" s="235">
        <v>1000</v>
      </c>
      <c r="G133" s="235">
        <v>1871</v>
      </c>
      <c r="H133" s="199">
        <v>187.1</v>
      </c>
      <c r="I133" s="235">
        <v>0</v>
      </c>
      <c r="J133" s="235">
        <v>0</v>
      </c>
      <c r="K133" s="200">
        <v>0</v>
      </c>
      <c r="M133" s="236"/>
      <c r="N133" s="236"/>
    </row>
    <row r="134" spans="1:14" x14ac:dyDescent="0.3">
      <c r="A134" s="196" t="s">
        <v>300</v>
      </c>
      <c r="B134" s="197">
        <v>2155</v>
      </c>
      <c r="C134" s="235">
        <v>0</v>
      </c>
      <c r="D134" s="235">
        <v>0</v>
      </c>
      <c r="E134" s="199">
        <v>0</v>
      </c>
      <c r="F134" s="235">
        <v>0</v>
      </c>
      <c r="G134" s="235">
        <v>0</v>
      </c>
      <c r="H134" s="199">
        <v>0</v>
      </c>
      <c r="I134" s="235">
        <v>0</v>
      </c>
      <c r="J134" s="235">
        <v>0</v>
      </c>
      <c r="K134" s="200">
        <v>0</v>
      </c>
      <c r="M134" s="236"/>
      <c r="N134" s="236"/>
    </row>
    <row r="135" spans="1:14" ht="15" thickBot="1" x14ac:dyDescent="0.35">
      <c r="A135" s="237" t="s">
        <v>301</v>
      </c>
      <c r="B135" s="238">
        <v>2156</v>
      </c>
      <c r="C135" s="235">
        <v>0</v>
      </c>
      <c r="D135" s="235">
        <v>0</v>
      </c>
      <c r="E135" s="239">
        <v>0</v>
      </c>
      <c r="F135" s="240">
        <v>0</v>
      </c>
      <c r="G135" s="240">
        <v>0</v>
      </c>
      <c r="H135" s="239">
        <v>0</v>
      </c>
      <c r="I135" s="240">
        <v>0</v>
      </c>
      <c r="J135" s="235">
        <v>0</v>
      </c>
      <c r="K135" s="200">
        <v>0</v>
      </c>
      <c r="M135" s="236"/>
      <c r="N135" s="236"/>
    </row>
    <row r="136" spans="1:14" ht="15" thickBot="1" x14ac:dyDescent="0.35">
      <c r="A136" s="1160" t="s">
        <v>262</v>
      </c>
      <c r="B136" s="1161"/>
      <c r="C136" s="241">
        <v>373055</v>
      </c>
      <c r="D136" s="241">
        <v>476960</v>
      </c>
      <c r="E136" s="207">
        <v>127.85246143330072</v>
      </c>
      <c r="F136" s="241">
        <v>1183849</v>
      </c>
      <c r="G136" s="241">
        <v>1338320</v>
      </c>
      <c r="H136" s="207">
        <v>113.04820124863897</v>
      </c>
      <c r="I136" s="241">
        <v>2823453</v>
      </c>
      <c r="J136" s="241">
        <v>2312939</v>
      </c>
      <c r="K136" s="242">
        <v>81.918806511034532</v>
      </c>
      <c r="M136" s="236"/>
      <c r="N136" s="236"/>
    </row>
    <row r="137" spans="1:14" ht="15" thickTop="1" x14ac:dyDescent="0.3">
      <c r="A137" s="211"/>
      <c r="B137" s="211"/>
      <c r="C137" s="212"/>
      <c r="D137" s="212"/>
      <c r="E137" s="212"/>
      <c r="F137" s="212"/>
      <c r="G137" s="212"/>
      <c r="H137" s="212"/>
    </row>
    <row r="138" spans="1:14" x14ac:dyDescent="0.3">
      <c r="A138" s="211"/>
      <c r="B138" s="211"/>
      <c r="C138" s="212"/>
      <c r="D138" s="212"/>
      <c r="E138" s="212"/>
      <c r="F138" s="212"/>
      <c r="G138" s="212"/>
      <c r="H138" s="212"/>
    </row>
    <row r="139" spans="1:14" ht="15" thickBot="1" x14ac:dyDescent="0.35">
      <c r="A139" s="211"/>
      <c r="B139" s="211"/>
      <c r="C139" s="212"/>
      <c r="D139" s="212"/>
      <c r="E139" s="212"/>
      <c r="F139" s="212"/>
      <c r="G139" s="212"/>
      <c r="H139" s="212"/>
    </row>
    <row r="140" spans="1:14" ht="14.1" customHeight="1" x14ac:dyDescent="0.3">
      <c r="A140" s="1162" t="s">
        <v>220</v>
      </c>
      <c r="B140" s="1165"/>
      <c r="C140" s="1167" t="s">
        <v>315</v>
      </c>
      <c r="D140" s="1168"/>
      <c r="E140" s="1168"/>
      <c r="F140" s="1167" t="s">
        <v>316</v>
      </c>
      <c r="G140" s="1168"/>
      <c r="H140" s="1171"/>
      <c r="I140" s="243"/>
    </row>
    <row r="141" spans="1:14" ht="14.1" customHeight="1" x14ac:dyDescent="0.3">
      <c r="A141" s="1163"/>
      <c r="B141" s="1166"/>
      <c r="C141" s="1169"/>
      <c r="D141" s="1170"/>
      <c r="E141" s="1170"/>
      <c r="F141" s="1169"/>
      <c r="G141" s="1170"/>
      <c r="H141" s="1172"/>
      <c r="I141" s="243"/>
    </row>
    <row r="142" spans="1:14" ht="15" thickBot="1" x14ac:dyDescent="0.35">
      <c r="A142" s="1164"/>
      <c r="B142" s="244" t="s">
        <v>265</v>
      </c>
      <c r="C142" s="245" t="s">
        <v>223</v>
      </c>
      <c r="D142" s="245" t="s">
        <v>224</v>
      </c>
      <c r="E142" s="246" t="s">
        <v>225</v>
      </c>
      <c r="F142" s="245" t="s">
        <v>223</v>
      </c>
      <c r="G142" s="245" t="s">
        <v>224</v>
      </c>
      <c r="H142" s="247" t="s">
        <v>225</v>
      </c>
      <c r="I142" s="243"/>
    </row>
    <row r="143" spans="1:14" x14ac:dyDescent="0.3">
      <c r="A143" s="190" t="s">
        <v>309</v>
      </c>
      <c r="B143" s="191">
        <v>2101</v>
      </c>
      <c r="C143" s="248">
        <v>0</v>
      </c>
      <c r="D143" s="248">
        <v>0</v>
      </c>
      <c r="E143" s="193">
        <v>0</v>
      </c>
      <c r="F143" s="249">
        <v>1400</v>
      </c>
      <c r="G143" s="249">
        <v>1036</v>
      </c>
      <c r="H143" s="194">
        <v>74</v>
      </c>
      <c r="I143" s="243"/>
    </row>
    <row r="144" spans="1:14" x14ac:dyDescent="0.3">
      <c r="A144" s="196" t="s">
        <v>267</v>
      </c>
      <c r="B144" s="197">
        <v>2102</v>
      </c>
      <c r="C144" s="250">
        <v>0</v>
      </c>
      <c r="D144" s="250">
        <v>0</v>
      </c>
      <c r="E144" s="199">
        <v>0</v>
      </c>
      <c r="F144" s="251">
        <v>15</v>
      </c>
      <c r="G144" s="251">
        <v>14</v>
      </c>
      <c r="H144" s="200">
        <v>93.333333333333329</v>
      </c>
      <c r="I144" s="243"/>
    </row>
    <row r="145" spans="1:9" x14ac:dyDescent="0.3">
      <c r="A145" s="196" t="s">
        <v>268</v>
      </c>
      <c r="B145" s="197">
        <v>2103</v>
      </c>
      <c r="C145" s="250">
        <v>24618</v>
      </c>
      <c r="D145" s="250">
        <v>0</v>
      </c>
      <c r="E145" s="199">
        <v>0</v>
      </c>
      <c r="F145" s="251">
        <v>25318</v>
      </c>
      <c r="G145" s="251">
        <v>393</v>
      </c>
      <c r="H145" s="200">
        <v>1.5522553124259419</v>
      </c>
      <c r="I145" s="243"/>
    </row>
    <row r="146" spans="1:9" x14ac:dyDescent="0.3">
      <c r="A146" s="196" t="s">
        <v>269</v>
      </c>
      <c r="B146" s="197">
        <v>2104</v>
      </c>
      <c r="C146" s="250">
        <v>0</v>
      </c>
      <c r="D146" s="250">
        <v>289038</v>
      </c>
      <c r="E146" s="199">
        <v>0</v>
      </c>
      <c r="F146" s="251">
        <v>0</v>
      </c>
      <c r="G146" s="251">
        <v>299795</v>
      </c>
      <c r="H146" s="200">
        <v>0</v>
      </c>
      <c r="I146" s="243"/>
    </row>
    <row r="147" spans="1:9" x14ac:dyDescent="0.3">
      <c r="A147" s="196" t="s">
        <v>270</v>
      </c>
      <c r="B147" s="197">
        <v>2105</v>
      </c>
      <c r="C147" s="250">
        <v>0</v>
      </c>
      <c r="D147" s="250">
        <v>0</v>
      </c>
      <c r="E147" s="199">
        <v>0</v>
      </c>
      <c r="F147" s="251">
        <v>10</v>
      </c>
      <c r="G147" s="251">
        <v>9</v>
      </c>
      <c r="H147" s="200">
        <v>90</v>
      </c>
      <c r="I147" s="243"/>
    </row>
    <row r="148" spans="1:9" x14ac:dyDescent="0.3">
      <c r="A148" s="196" t="s">
        <v>271</v>
      </c>
      <c r="B148" s="197">
        <v>2106</v>
      </c>
      <c r="C148" s="250">
        <v>0</v>
      </c>
      <c r="D148" s="250">
        <v>0</v>
      </c>
      <c r="E148" s="199">
        <v>0</v>
      </c>
      <c r="F148" s="251">
        <v>10</v>
      </c>
      <c r="G148" s="251">
        <v>14</v>
      </c>
      <c r="H148" s="200">
        <v>140</v>
      </c>
      <c r="I148" s="243"/>
    </row>
    <row r="149" spans="1:9" x14ac:dyDescent="0.3">
      <c r="A149" s="196" t="s">
        <v>272</v>
      </c>
      <c r="B149" s="197">
        <v>2107</v>
      </c>
      <c r="C149" s="250">
        <v>0</v>
      </c>
      <c r="D149" s="250">
        <v>0</v>
      </c>
      <c r="E149" s="199">
        <v>0</v>
      </c>
      <c r="F149" s="251">
        <v>500</v>
      </c>
      <c r="G149" s="251">
        <v>332</v>
      </c>
      <c r="H149" s="200">
        <v>66.400000000000006</v>
      </c>
      <c r="I149" s="243"/>
    </row>
    <row r="150" spans="1:9" x14ac:dyDescent="0.3">
      <c r="A150" s="196" t="s">
        <v>273</v>
      </c>
      <c r="B150" s="197">
        <v>2108</v>
      </c>
      <c r="C150" s="250">
        <v>0</v>
      </c>
      <c r="D150" s="250">
        <v>0</v>
      </c>
      <c r="E150" s="199">
        <v>0</v>
      </c>
      <c r="F150" s="251">
        <v>20</v>
      </c>
      <c r="G150" s="251">
        <v>347</v>
      </c>
      <c r="H150" s="200">
        <v>1735.0000000000002</v>
      </c>
      <c r="I150" s="243"/>
    </row>
    <row r="151" spans="1:9" x14ac:dyDescent="0.3">
      <c r="A151" s="196" t="s">
        <v>274</v>
      </c>
      <c r="B151" s="197">
        <v>2109</v>
      </c>
      <c r="C151" s="250">
        <v>0</v>
      </c>
      <c r="D151" s="250">
        <v>0</v>
      </c>
      <c r="E151" s="199">
        <v>0</v>
      </c>
      <c r="F151" s="251">
        <v>200</v>
      </c>
      <c r="G151" s="251">
        <v>124</v>
      </c>
      <c r="H151" s="200">
        <v>62</v>
      </c>
      <c r="I151" s="243"/>
    </row>
    <row r="152" spans="1:9" x14ac:dyDescent="0.3">
      <c r="A152" s="196" t="s">
        <v>275</v>
      </c>
      <c r="B152" s="197">
        <v>2110</v>
      </c>
      <c r="C152" s="250">
        <v>0</v>
      </c>
      <c r="D152" s="250">
        <v>0</v>
      </c>
      <c r="E152" s="199">
        <v>0</v>
      </c>
      <c r="F152" s="251">
        <v>4300</v>
      </c>
      <c r="G152" s="251">
        <v>3679</v>
      </c>
      <c r="H152" s="200">
        <v>85.558139534883722</v>
      </c>
      <c r="I152" s="243"/>
    </row>
    <row r="153" spans="1:9" x14ac:dyDescent="0.3">
      <c r="A153" s="196" t="s">
        <v>276</v>
      </c>
      <c r="B153" s="197">
        <v>2111</v>
      </c>
      <c r="C153" s="250">
        <v>0</v>
      </c>
      <c r="D153" s="250">
        <v>0</v>
      </c>
      <c r="E153" s="199">
        <v>0</v>
      </c>
      <c r="F153" s="251">
        <v>5046</v>
      </c>
      <c r="G153" s="251">
        <v>4819</v>
      </c>
      <c r="H153" s="200">
        <v>95.501387237415784</v>
      </c>
      <c r="I153" s="252"/>
    </row>
    <row r="154" spans="1:9" x14ac:dyDescent="0.3">
      <c r="A154" s="196" t="s">
        <v>277</v>
      </c>
      <c r="B154" s="197">
        <v>2112</v>
      </c>
      <c r="C154" s="250">
        <v>131398</v>
      </c>
      <c r="D154" s="250">
        <v>142672</v>
      </c>
      <c r="E154" s="199">
        <v>108.58003927000411</v>
      </c>
      <c r="F154" s="251">
        <v>193419</v>
      </c>
      <c r="G154" s="251">
        <v>203501</v>
      </c>
      <c r="H154" s="200">
        <v>105.21251790155053</v>
      </c>
      <c r="I154" s="252"/>
    </row>
    <row r="155" spans="1:9" x14ac:dyDescent="0.3">
      <c r="A155" s="196" t="s">
        <v>278</v>
      </c>
      <c r="B155" s="197">
        <v>2113</v>
      </c>
      <c r="C155" s="250">
        <v>0</v>
      </c>
      <c r="D155" s="250">
        <v>0</v>
      </c>
      <c r="E155" s="199">
        <v>0</v>
      </c>
      <c r="F155" s="251">
        <v>24248</v>
      </c>
      <c r="G155" s="251">
        <v>34989</v>
      </c>
      <c r="H155" s="200">
        <v>144.29643681953149</v>
      </c>
      <c r="I155" s="252"/>
    </row>
    <row r="156" spans="1:9" x14ac:dyDescent="0.3">
      <c r="A156" s="196" t="s">
        <v>279</v>
      </c>
      <c r="B156" s="197">
        <v>2115</v>
      </c>
      <c r="C156" s="250">
        <v>61874</v>
      </c>
      <c r="D156" s="250">
        <v>0</v>
      </c>
      <c r="E156" s="199">
        <v>0</v>
      </c>
      <c r="F156" s="251">
        <v>100503</v>
      </c>
      <c r="G156" s="251">
        <v>41966</v>
      </c>
      <c r="H156" s="200">
        <v>41.755967483557704</v>
      </c>
      <c r="I156" s="252"/>
    </row>
    <row r="157" spans="1:9" x14ac:dyDescent="0.3">
      <c r="A157" s="196" t="s">
        <v>280</v>
      </c>
      <c r="B157" s="197">
        <v>2118</v>
      </c>
      <c r="C157" s="250">
        <v>384829</v>
      </c>
      <c r="D157" s="250">
        <v>279475</v>
      </c>
      <c r="E157" s="199">
        <v>72.623165094106739</v>
      </c>
      <c r="F157" s="251">
        <v>385186</v>
      </c>
      <c r="G157" s="251">
        <v>283123</v>
      </c>
      <c r="H157" s="200">
        <v>73.502931051491998</v>
      </c>
      <c r="I157" s="252"/>
    </row>
    <row r="158" spans="1:9" x14ac:dyDescent="0.3">
      <c r="A158" s="196" t="s">
        <v>281</v>
      </c>
      <c r="B158" s="197">
        <v>2120</v>
      </c>
      <c r="C158" s="250">
        <v>107005</v>
      </c>
      <c r="D158" s="250">
        <v>126406</v>
      </c>
      <c r="E158" s="199">
        <v>118.13092846128686</v>
      </c>
      <c r="F158" s="251">
        <v>107505</v>
      </c>
      <c r="G158" s="251">
        <v>145354</v>
      </c>
      <c r="H158" s="200">
        <v>135.20673457048508</v>
      </c>
      <c r="I158" s="252"/>
    </row>
    <row r="159" spans="1:9" x14ac:dyDescent="0.3">
      <c r="A159" s="196" t="s">
        <v>282</v>
      </c>
      <c r="B159" s="197">
        <v>2121</v>
      </c>
      <c r="C159" s="250">
        <v>0</v>
      </c>
      <c r="D159" s="250">
        <v>0</v>
      </c>
      <c r="E159" s="199">
        <v>0</v>
      </c>
      <c r="F159" s="251">
        <v>42235</v>
      </c>
      <c r="G159" s="251">
        <v>42684</v>
      </c>
      <c r="H159" s="200">
        <v>101.06309932520421</v>
      </c>
      <c r="I159" s="252"/>
    </row>
    <row r="160" spans="1:9" x14ac:dyDescent="0.3">
      <c r="A160" s="196" t="s">
        <v>283</v>
      </c>
      <c r="B160" s="197">
        <v>2122</v>
      </c>
      <c r="C160" s="250">
        <v>208169</v>
      </c>
      <c r="D160" s="250">
        <v>418832</v>
      </c>
      <c r="E160" s="199">
        <v>201.19806503369858</v>
      </c>
      <c r="F160" s="251">
        <v>224268</v>
      </c>
      <c r="G160" s="251">
        <v>442113</v>
      </c>
      <c r="H160" s="200">
        <v>197.13601583819357</v>
      </c>
      <c r="I160" s="252"/>
    </row>
    <row r="161" spans="1:10" x14ac:dyDescent="0.3">
      <c r="A161" s="196" t="s">
        <v>284</v>
      </c>
      <c r="B161" s="197">
        <v>2124</v>
      </c>
      <c r="C161" s="250">
        <v>0</v>
      </c>
      <c r="D161" s="250">
        <v>0</v>
      </c>
      <c r="E161" s="199">
        <v>0</v>
      </c>
      <c r="F161" s="251">
        <v>1500</v>
      </c>
      <c r="G161" s="251">
        <v>625</v>
      </c>
      <c r="H161" s="200">
        <v>41.666666666666671</v>
      </c>
      <c r="I161" s="252"/>
    </row>
    <row r="162" spans="1:10" x14ac:dyDescent="0.3">
      <c r="A162" s="196" t="s">
        <v>285</v>
      </c>
      <c r="B162" s="197">
        <v>2126</v>
      </c>
      <c r="C162" s="250">
        <v>269095</v>
      </c>
      <c r="D162" s="250">
        <v>279588</v>
      </c>
      <c r="E162" s="199">
        <v>103.89936639476764</v>
      </c>
      <c r="F162" s="251">
        <v>353380</v>
      </c>
      <c r="G162" s="251">
        <v>367799</v>
      </c>
      <c r="H162" s="200">
        <v>104.08031014771635</v>
      </c>
      <c r="I162" s="252"/>
    </row>
    <row r="163" spans="1:10" x14ac:dyDescent="0.3">
      <c r="A163" s="196" t="s">
        <v>286</v>
      </c>
      <c r="B163" s="197">
        <v>2127</v>
      </c>
      <c r="C163" s="250">
        <v>968053</v>
      </c>
      <c r="D163" s="250">
        <v>497502</v>
      </c>
      <c r="E163" s="199">
        <v>51.392020891418134</v>
      </c>
      <c r="F163" s="251">
        <v>977853</v>
      </c>
      <c r="G163" s="251">
        <v>505760</v>
      </c>
      <c r="H163" s="200">
        <v>51.721475518303869</v>
      </c>
      <c r="I163" s="252"/>
    </row>
    <row r="164" spans="1:10" x14ac:dyDescent="0.3">
      <c r="A164" s="196" t="s">
        <v>287</v>
      </c>
      <c r="B164" s="197">
        <v>2129</v>
      </c>
      <c r="C164" s="250">
        <v>297491</v>
      </c>
      <c r="D164" s="250">
        <v>236195</v>
      </c>
      <c r="E164" s="199">
        <v>79.395679197017728</v>
      </c>
      <c r="F164" s="251">
        <v>314934</v>
      </c>
      <c r="G164" s="251">
        <v>295269</v>
      </c>
      <c r="H164" s="200">
        <v>93.755834555811688</v>
      </c>
      <c r="I164" s="252"/>
    </row>
    <row r="165" spans="1:10" x14ac:dyDescent="0.3">
      <c r="A165" s="196" t="s">
        <v>288</v>
      </c>
      <c r="B165" s="197">
        <v>2131</v>
      </c>
      <c r="C165" s="250">
        <v>0</v>
      </c>
      <c r="D165" s="250">
        <v>0</v>
      </c>
      <c r="E165" s="199">
        <v>0</v>
      </c>
      <c r="F165" s="251">
        <v>230</v>
      </c>
      <c r="G165" s="251">
        <v>1523</v>
      </c>
      <c r="H165" s="200">
        <v>662.17391304347825</v>
      </c>
      <c r="I165" s="252"/>
    </row>
    <row r="166" spans="1:10" x14ac:dyDescent="0.3">
      <c r="A166" s="196" t="s">
        <v>289</v>
      </c>
      <c r="B166" s="197">
        <v>2132</v>
      </c>
      <c r="C166" s="250">
        <v>0</v>
      </c>
      <c r="D166" s="250">
        <v>0</v>
      </c>
      <c r="E166" s="199">
        <v>0</v>
      </c>
      <c r="F166" s="251">
        <v>14196</v>
      </c>
      <c r="G166" s="251">
        <v>82</v>
      </c>
      <c r="H166" s="200">
        <v>0.57762750070442381</v>
      </c>
      <c r="I166" s="252"/>
    </row>
    <row r="167" spans="1:10" x14ac:dyDescent="0.3">
      <c r="A167" s="196" t="s">
        <v>290</v>
      </c>
      <c r="B167" s="197">
        <v>2133</v>
      </c>
      <c r="C167" s="250">
        <v>0</v>
      </c>
      <c r="D167" s="250">
        <v>0</v>
      </c>
      <c r="E167" s="199">
        <v>0</v>
      </c>
      <c r="F167" s="251">
        <v>1000</v>
      </c>
      <c r="G167" s="251">
        <v>4870</v>
      </c>
      <c r="H167" s="200">
        <v>487</v>
      </c>
      <c r="I167" s="252"/>
    </row>
    <row r="168" spans="1:10" x14ac:dyDescent="0.3">
      <c r="A168" s="196" t="s">
        <v>310</v>
      </c>
      <c r="B168" s="197">
        <v>2134</v>
      </c>
      <c r="C168" s="250">
        <v>0</v>
      </c>
      <c r="D168" s="250">
        <v>0</v>
      </c>
      <c r="E168" s="199">
        <v>0</v>
      </c>
      <c r="F168" s="251">
        <v>200</v>
      </c>
      <c r="G168" s="251">
        <v>224</v>
      </c>
      <c r="H168" s="200">
        <v>112.00000000000001</v>
      </c>
      <c r="I168" s="252"/>
    </row>
    <row r="169" spans="1:10" x14ac:dyDescent="0.3">
      <c r="A169" s="196" t="s">
        <v>292</v>
      </c>
      <c r="B169" s="197">
        <v>2136</v>
      </c>
      <c r="C169" s="250">
        <v>0</v>
      </c>
      <c r="D169" s="250">
        <v>0</v>
      </c>
      <c r="E169" s="199">
        <v>0</v>
      </c>
      <c r="F169" s="251">
        <v>9194</v>
      </c>
      <c r="G169" s="251">
        <v>9406</v>
      </c>
      <c r="H169" s="200">
        <v>102.30585164237547</v>
      </c>
      <c r="I169" s="252"/>
    </row>
    <row r="170" spans="1:10" x14ac:dyDescent="0.3">
      <c r="A170" s="196" t="s">
        <v>293</v>
      </c>
      <c r="B170" s="197">
        <v>2137</v>
      </c>
      <c r="C170" s="250">
        <v>0</v>
      </c>
      <c r="D170" s="250">
        <v>0</v>
      </c>
      <c r="E170" s="199">
        <v>0</v>
      </c>
      <c r="F170" s="251">
        <v>3200</v>
      </c>
      <c r="G170" s="251">
        <v>3876</v>
      </c>
      <c r="H170" s="200">
        <v>121.125</v>
      </c>
      <c r="I170" s="252"/>
    </row>
    <row r="171" spans="1:10" x14ac:dyDescent="0.3">
      <c r="A171" s="196" t="s">
        <v>294</v>
      </c>
      <c r="B171" s="197">
        <v>2138</v>
      </c>
      <c r="C171" s="250">
        <v>0</v>
      </c>
      <c r="D171" s="250">
        <v>0</v>
      </c>
      <c r="E171" s="199">
        <v>0</v>
      </c>
      <c r="F171" s="251">
        <v>1000</v>
      </c>
      <c r="G171" s="251">
        <v>1102</v>
      </c>
      <c r="H171" s="200">
        <v>110.2</v>
      </c>
      <c r="I171" s="252"/>
    </row>
    <row r="172" spans="1:10" x14ac:dyDescent="0.3">
      <c r="A172" s="196" t="s">
        <v>311</v>
      </c>
      <c r="B172" s="197">
        <v>2140</v>
      </c>
      <c r="C172" s="250">
        <v>0</v>
      </c>
      <c r="D172" s="250">
        <v>0</v>
      </c>
      <c r="E172" s="199">
        <v>0</v>
      </c>
      <c r="F172" s="251">
        <v>1000</v>
      </c>
      <c r="G172" s="251">
        <v>237</v>
      </c>
      <c r="H172" s="200">
        <v>23.7</v>
      </c>
      <c r="I172" s="252"/>
    </row>
    <row r="173" spans="1:10" x14ac:dyDescent="0.3">
      <c r="A173" s="196" t="s">
        <v>296</v>
      </c>
      <c r="B173" s="197">
        <v>2141</v>
      </c>
      <c r="C173" s="250">
        <v>0</v>
      </c>
      <c r="D173" s="250">
        <v>0</v>
      </c>
      <c r="E173" s="199">
        <v>0</v>
      </c>
      <c r="F173" s="251">
        <v>22</v>
      </c>
      <c r="G173" s="251">
        <v>21</v>
      </c>
      <c r="H173" s="200">
        <v>95.454545454545453</v>
      </c>
      <c r="I173" s="252"/>
    </row>
    <row r="174" spans="1:10" x14ac:dyDescent="0.3">
      <c r="A174" s="196" t="s">
        <v>297</v>
      </c>
      <c r="B174" s="197">
        <v>2142</v>
      </c>
      <c r="C174" s="250">
        <v>0</v>
      </c>
      <c r="D174" s="250">
        <v>0</v>
      </c>
      <c r="E174" s="199">
        <v>0</v>
      </c>
      <c r="F174" s="251">
        <v>922</v>
      </c>
      <c r="G174" s="251">
        <v>510</v>
      </c>
      <c r="H174" s="200">
        <v>55.314533622559658</v>
      </c>
      <c r="I174" s="252"/>
    </row>
    <row r="175" spans="1:10" x14ac:dyDescent="0.3">
      <c r="A175" s="196" t="s">
        <v>298</v>
      </c>
      <c r="B175" s="197">
        <v>2148</v>
      </c>
      <c r="C175" s="250">
        <v>330000</v>
      </c>
      <c r="D175" s="250">
        <v>4282</v>
      </c>
      <c r="E175" s="199">
        <v>1.2975757575757576</v>
      </c>
      <c r="F175" s="251">
        <v>13012339</v>
      </c>
      <c r="G175" s="251">
        <v>14499831</v>
      </c>
      <c r="H175" s="200">
        <v>111.4313960003655</v>
      </c>
      <c r="I175" s="252"/>
      <c r="J175" s="236"/>
    </row>
    <row r="176" spans="1:10" x14ac:dyDescent="0.3">
      <c r="A176" s="196" t="s">
        <v>299</v>
      </c>
      <c r="B176" s="197">
        <v>2151</v>
      </c>
      <c r="C176" s="250">
        <v>0</v>
      </c>
      <c r="D176" s="250">
        <v>0</v>
      </c>
      <c r="E176" s="199">
        <v>0</v>
      </c>
      <c r="F176" s="251">
        <v>1000</v>
      </c>
      <c r="G176" s="251">
        <v>1871</v>
      </c>
      <c r="H176" s="200">
        <v>187.1</v>
      </c>
      <c r="I176" s="252"/>
    </row>
    <row r="177" spans="1:9" x14ac:dyDescent="0.3">
      <c r="A177" s="196" t="s">
        <v>300</v>
      </c>
      <c r="B177" s="197">
        <v>2155</v>
      </c>
      <c r="C177" s="250">
        <v>0</v>
      </c>
      <c r="D177" s="250">
        <v>0</v>
      </c>
      <c r="E177" s="199">
        <v>0</v>
      </c>
      <c r="F177" s="251">
        <v>0</v>
      </c>
      <c r="G177" s="251">
        <v>0</v>
      </c>
      <c r="H177" s="200">
        <v>0</v>
      </c>
      <c r="I177" s="252"/>
    </row>
    <row r="178" spans="1:9" ht="15" thickBot="1" x14ac:dyDescent="0.35">
      <c r="A178" s="201" t="s">
        <v>301</v>
      </c>
      <c r="B178" s="202">
        <v>2156</v>
      </c>
      <c r="C178" s="253">
        <v>0</v>
      </c>
      <c r="D178" s="253">
        <v>0</v>
      </c>
      <c r="E178" s="204">
        <v>0</v>
      </c>
      <c r="F178" s="254">
        <v>0</v>
      </c>
      <c r="G178" s="254">
        <v>0</v>
      </c>
      <c r="H178" s="205">
        <v>0</v>
      </c>
      <c r="I178" s="252"/>
    </row>
    <row r="179" spans="1:9" ht="15" thickBot="1" x14ac:dyDescent="0.35">
      <c r="A179" s="1173" t="s">
        <v>262</v>
      </c>
      <c r="B179" s="1174"/>
      <c r="C179" s="206">
        <v>2782532</v>
      </c>
      <c r="D179" s="206">
        <v>2273990</v>
      </c>
      <c r="E179" s="207">
        <v>81.723768136359254</v>
      </c>
      <c r="F179" s="206">
        <v>15806153</v>
      </c>
      <c r="G179" s="206">
        <v>17197298</v>
      </c>
      <c r="H179" s="207">
        <v>108.80128770106172</v>
      </c>
      <c r="I179" s="252"/>
    </row>
    <row r="180" spans="1:9" ht="15" thickTop="1" x14ac:dyDescent="0.3">
      <c r="A180" s="211"/>
      <c r="B180" s="211"/>
      <c r="C180" s="212"/>
      <c r="D180" s="212"/>
      <c r="E180" s="212"/>
      <c r="F180" s="212"/>
      <c r="G180" s="212"/>
      <c r="H180" s="212"/>
    </row>
    <row r="181" spans="1:9" x14ac:dyDescent="0.3">
      <c r="A181" s="211"/>
      <c r="B181" s="211"/>
      <c r="C181" s="212"/>
      <c r="D181" s="212"/>
      <c r="E181" s="212"/>
      <c r="F181" s="212"/>
      <c r="G181" s="212"/>
      <c r="H181" s="212"/>
    </row>
    <row r="182" spans="1:9" x14ac:dyDescent="0.3">
      <c r="A182" s="211"/>
      <c r="B182" s="211"/>
      <c r="C182" s="212"/>
      <c r="D182" s="212"/>
      <c r="E182" s="212"/>
      <c r="F182" s="212"/>
      <c r="G182" s="212"/>
      <c r="H182" s="212"/>
    </row>
    <row r="183" spans="1:9" x14ac:dyDescent="0.3">
      <c r="A183" s="211"/>
      <c r="B183" s="211"/>
      <c r="C183" s="212"/>
      <c r="D183" s="212"/>
      <c r="E183" s="212"/>
      <c r="F183" s="212"/>
      <c r="G183" s="212"/>
      <c r="H183" s="212"/>
    </row>
    <row r="184" spans="1:9" x14ac:dyDescent="0.3">
      <c r="A184" s="211"/>
      <c r="B184" s="211"/>
      <c r="C184" s="212"/>
      <c r="D184" s="212"/>
      <c r="E184" s="212"/>
      <c r="F184" s="212"/>
      <c r="G184" s="212"/>
      <c r="H184" s="212"/>
    </row>
    <row r="185" spans="1:9" x14ac:dyDescent="0.3">
      <c r="A185" s="211"/>
      <c r="B185" s="211"/>
      <c r="C185" s="212"/>
      <c r="D185" s="212"/>
      <c r="E185" s="212"/>
      <c r="F185" s="212"/>
      <c r="G185" s="212"/>
      <c r="H185" s="212"/>
    </row>
    <row r="186" spans="1:9" x14ac:dyDescent="0.3">
      <c r="A186" s="211"/>
      <c r="B186" s="211"/>
      <c r="C186" s="212"/>
      <c r="D186" s="212"/>
      <c r="E186" s="212"/>
      <c r="F186" s="212"/>
      <c r="G186" s="212"/>
      <c r="H186" s="212"/>
    </row>
    <row r="187" spans="1:9" x14ac:dyDescent="0.3">
      <c r="A187" s="211"/>
      <c r="B187" s="211"/>
      <c r="C187" s="212"/>
      <c r="D187" s="212"/>
      <c r="E187" s="212"/>
      <c r="F187" s="212"/>
      <c r="G187" s="212"/>
      <c r="H187" s="212"/>
    </row>
    <row r="188" spans="1:9" x14ac:dyDescent="0.3">
      <c r="A188" s="211"/>
      <c r="B188" s="211"/>
      <c r="C188" s="212"/>
      <c r="D188" s="212"/>
      <c r="E188" s="212"/>
      <c r="F188" s="212"/>
      <c r="G188" s="212"/>
      <c r="H188" s="212"/>
    </row>
    <row r="189" spans="1:9" x14ac:dyDescent="0.3">
      <c r="A189" s="211"/>
      <c r="B189" s="211"/>
      <c r="C189" s="212"/>
      <c r="D189" s="212"/>
      <c r="E189" s="212"/>
      <c r="F189" s="212"/>
      <c r="G189" s="212"/>
      <c r="H189" s="212"/>
    </row>
    <row r="190" spans="1:9" x14ac:dyDescent="0.3">
      <c r="A190" s="211"/>
      <c r="B190" s="211"/>
      <c r="C190" s="212"/>
      <c r="D190" s="212"/>
      <c r="E190" s="212"/>
      <c r="F190" s="212"/>
      <c r="G190" s="212"/>
      <c r="H190" s="212"/>
    </row>
    <row r="191" spans="1:9" x14ac:dyDescent="0.3">
      <c r="A191" s="211"/>
      <c r="B191" s="211"/>
      <c r="C191" s="212"/>
      <c r="D191" s="212"/>
      <c r="E191" s="212"/>
      <c r="F191" s="212"/>
      <c r="G191" s="212"/>
      <c r="H191" s="212"/>
    </row>
    <row r="192" spans="1:9" x14ac:dyDescent="0.3">
      <c r="A192" s="211"/>
      <c r="B192" s="211"/>
      <c r="C192" s="212"/>
      <c r="D192" s="212"/>
      <c r="E192" s="212"/>
      <c r="F192" s="212"/>
      <c r="G192" s="212"/>
      <c r="H192" s="212"/>
    </row>
    <row r="193" spans="1:8" x14ac:dyDescent="0.3">
      <c r="A193" s="211"/>
      <c r="B193" s="211"/>
      <c r="C193" s="212"/>
      <c r="D193" s="212"/>
      <c r="E193" s="212"/>
      <c r="F193" s="212"/>
      <c r="G193" s="212"/>
      <c r="H193" s="212"/>
    </row>
    <row r="194" spans="1:8" x14ac:dyDescent="0.3">
      <c r="A194" s="211"/>
      <c r="B194" s="211"/>
      <c r="C194" s="212"/>
      <c r="D194" s="212"/>
      <c r="E194" s="212"/>
      <c r="F194" s="212"/>
      <c r="G194" s="212"/>
      <c r="H194" s="212"/>
    </row>
    <row r="195" spans="1:8" x14ac:dyDescent="0.3">
      <c r="A195" s="211"/>
      <c r="B195" s="211"/>
      <c r="C195" s="212"/>
      <c r="D195" s="212"/>
      <c r="E195" s="212"/>
      <c r="F195" s="212"/>
      <c r="G195" s="212"/>
      <c r="H195" s="212"/>
    </row>
    <row r="196" spans="1:8" x14ac:dyDescent="0.3">
      <c r="A196" s="211"/>
      <c r="B196" s="211"/>
      <c r="C196" s="212"/>
      <c r="D196" s="212"/>
      <c r="E196" s="212"/>
      <c r="F196" s="212"/>
      <c r="G196" s="212"/>
      <c r="H196" s="212"/>
    </row>
    <row r="197" spans="1:8" x14ac:dyDescent="0.3">
      <c r="A197" s="211"/>
      <c r="B197" s="211"/>
      <c r="C197" s="212"/>
      <c r="D197" s="212"/>
      <c r="E197" s="212"/>
      <c r="F197" s="212"/>
      <c r="G197" s="212"/>
      <c r="H197" s="212"/>
    </row>
    <row r="198" spans="1:8" x14ac:dyDescent="0.3">
      <c r="A198" s="211"/>
      <c r="B198" s="211"/>
      <c r="C198" s="212"/>
      <c r="D198" s="212"/>
      <c r="E198" s="212"/>
      <c r="F198" s="212"/>
      <c r="G198" s="212"/>
      <c r="H198" s="212"/>
    </row>
    <row r="199" spans="1:8" x14ac:dyDescent="0.3">
      <c r="A199" s="211"/>
      <c r="B199" s="211"/>
      <c r="C199" s="212"/>
      <c r="D199" s="212"/>
      <c r="E199" s="212"/>
      <c r="F199" s="212"/>
      <c r="G199" s="212"/>
      <c r="H199" s="212"/>
    </row>
    <row r="200" spans="1:8" x14ac:dyDescent="0.3">
      <c r="A200" s="211"/>
      <c r="B200" s="211"/>
      <c r="C200" s="212"/>
      <c r="D200" s="212"/>
      <c r="E200" s="212"/>
      <c r="F200" s="212"/>
      <c r="G200" s="212"/>
      <c r="H200" s="212"/>
    </row>
    <row r="201" spans="1:8" x14ac:dyDescent="0.3">
      <c r="A201" s="211"/>
      <c r="B201" s="211"/>
      <c r="C201" s="212"/>
      <c r="D201" s="212"/>
      <c r="E201" s="212"/>
      <c r="F201" s="212"/>
      <c r="G201" s="212"/>
      <c r="H201" s="212"/>
    </row>
    <row r="202" spans="1:8" x14ac:dyDescent="0.3">
      <c r="A202" s="211"/>
      <c r="B202" s="211"/>
      <c r="C202" s="212"/>
      <c r="D202" s="212"/>
      <c r="E202" s="212"/>
      <c r="F202" s="212"/>
      <c r="G202" s="212"/>
      <c r="H202" s="212"/>
    </row>
    <row r="203" spans="1:8" x14ac:dyDescent="0.3">
      <c r="A203" s="211"/>
      <c r="B203" s="211"/>
      <c r="C203" s="212"/>
      <c r="D203" s="212"/>
      <c r="E203" s="212"/>
      <c r="F203" s="212"/>
      <c r="G203" s="212"/>
      <c r="H203" s="212"/>
    </row>
    <row r="204" spans="1:8" x14ac:dyDescent="0.3">
      <c r="A204" s="211"/>
      <c r="B204" s="211"/>
      <c r="C204" s="212"/>
      <c r="D204" s="212"/>
      <c r="E204" s="212"/>
      <c r="F204" s="212"/>
      <c r="G204" s="212"/>
      <c r="H204" s="212"/>
    </row>
    <row r="205" spans="1:8" x14ac:dyDescent="0.3">
      <c r="A205" s="211"/>
      <c r="B205" s="211"/>
      <c r="C205" s="212"/>
      <c r="D205" s="212"/>
      <c r="E205" s="212"/>
      <c r="F205" s="212"/>
      <c r="G205" s="212"/>
      <c r="H205" s="212"/>
    </row>
    <row r="206" spans="1:8" x14ac:dyDescent="0.3">
      <c r="A206" s="211"/>
      <c r="B206" s="211"/>
      <c r="C206" s="212"/>
      <c r="D206" s="212"/>
      <c r="E206" s="212"/>
      <c r="F206" s="212"/>
      <c r="G206" s="212"/>
      <c r="H206" s="212"/>
    </row>
    <row r="207" spans="1:8" x14ac:dyDescent="0.3">
      <c r="A207" s="211"/>
      <c r="B207" s="211"/>
      <c r="C207" s="212"/>
      <c r="D207" s="212"/>
      <c r="E207" s="212"/>
      <c r="F207" s="212"/>
      <c r="G207" s="212"/>
      <c r="H207" s="212"/>
    </row>
    <row r="208" spans="1:8" x14ac:dyDescent="0.3">
      <c r="A208" s="211"/>
      <c r="B208" s="211"/>
      <c r="C208" s="212"/>
      <c r="D208" s="212"/>
      <c r="E208" s="212"/>
      <c r="F208" s="212"/>
      <c r="G208" s="212"/>
      <c r="H208" s="212"/>
    </row>
    <row r="209" spans="1:8" x14ac:dyDescent="0.3">
      <c r="A209" s="211"/>
      <c r="B209" s="211"/>
      <c r="C209" s="212"/>
      <c r="D209" s="212"/>
      <c r="E209" s="212"/>
      <c r="F209" s="212"/>
      <c r="G209" s="212"/>
      <c r="H209" s="212"/>
    </row>
    <row r="210" spans="1:8" x14ac:dyDescent="0.3">
      <c r="A210" s="211"/>
      <c r="B210" s="211"/>
      <c r="C210" s="212"/>
      <c r="D210" s="212"/>
      <c r="E210" s="212"/>
      <c r="F210" s="212"/>
      <c r="G210" s="212"/>
      <c r="H210" s="212"/>
    </row>
    <row r="211" spans="1:8" x14ac:dyDescent="0.3">
      <c r="A211" s="211"/>
      <c r="B211" s="211"/>
      <c r="C211" s="212"/>
      <c r="D211" s="212"/>
      <c r="E211" s="212"/>
      <c r="F211" s="212"/>
      <c r="G211" s="212"/>
      <c r="H211" s="212"/>
    </row>
    <row r="212" spans="1:8" x14ac:dyDescent="0.3">
      <c r="A212" s="211"/>
      <c r="B212" s="211"/>
      <c r="C212" s="212"/>
      <c r="D212" s="212"/>
      <c r="E212" s="212"/>
      <c r="F212" s="212"/>
      <c r="G212" s="212"/>
      <c r="H212" s="212"/>
    </row>
    <row r="213" spans="1:8" x14ac:dyDescent="0.3">
      <c r="A213" s="211"/>
      <c r="B213" s="211"/>
      <c r="C213" s="212"/>
      <c r="D213" s="212"/>
      <c r="E213" s="212"/>
      <c r="F213" s="212"/>
      <c r="G213" s="212"/>
      <c r="H213" s="212"/>
    </row>
    <row r="214" spans="1:8" x14ac:dyDescent="0.3">
      <c r="A214" s="211"/>
      <c r="B214" s="211"/>
      <c r="C214" s="212"/>
      <c r="D214" s="212"/>
      <c r="E214" s="212"/>
      <c r="F214" s="212"/>
      <c r="G214" s="212"/>
      <c r="H214" s="212"/>
    </row>
    <row r="215" spans="1:8" x14ac:dyDescent="0.3">
      <c r="A215" s="211"/>
      <c r="B215" s="211"/>
      <c r="C215" s="212"/>
      <c r="D215" s="212"/>
      <c r="E215" s="212"/>
      <c r="F215" s="212"/>
      <c r="G215" s="212"/>
      <c r="H215" s="212"/>
    </row>
    <row r="216" spans="1:8" x14ac:dyDescent="0.3">
      <c r="A216" s="211"/>
      <c r="B216" s="211"/>
      <c r="C216" s="212"/>
      <c r="D216" s="212"/>
      <c r="E216" s="212"/>
      <c r="F216" s="212"/>
      <c r="G216" s="212"/>
      <c r="H216" s="212"/>
    </row>
    <row r="217" spans="1:8" x14ac:dyDescent="0.3">
      <c r="A217" s="211"/>
      <c r="B217" s="211"/>
      <c r="C217" s="212"/>
      <c r="D217" s="212"/>
      <c r="E217" s="212"/>
      <c r="F217" s="212"/>
      <c r="G217" s="212"/>
      <c r="H217" s="212"/>
    </row>
    <row r="218" spans="1:8" x14ac:dyDescent="0.3">
      <c r="A218" s="211"/>
      <c r="B218" s="211"/>
      <c r="C218" s="212"/>
      <c r="D218" s="212"/>
      <c r="E218" s="212"/>
      <c r="F218" s="212"/>
      <c r="G218" s="212"/>
      <c r="H218" s="212"/>
    </row>
    <row r="219" spans="1:8" x14ac:dyDescent="0.3">
      <c r="A219" s="211"/>
      <c r="B219" s="211"/>
      <c r="C219" s="212"/>
      <c r="D219" s="212"/>
      <c r="E219" s="212"/>
      <c r="F219" s="212"/>
      <c r="G219" s="212"/>
      <c r="H219" s="212"/>
    </row>
    <row r="220" spans="1:8" x14ac:dyDescent="0.3">
      <c r="A220" s="211"/>
      <c r="B220" s="211"/>
      <c r="C220" s="212"/>
      <c r="D220" s="212"/>
      <c r="E220" s="212"/>
      <c r="F220" s="212"/>
      <c r="G220" s="212"/>
      <c r="H220" s="212"/>
    </row>
    <row r="221" spans="1:8" x14ac:dyDescent="0.3">
      <c r="A221" s="211"/>
      <c r="B221" s="211"/>
      <c r="C221" s="212"/>
      <c r="D221" s="212"/>
      <c r="E221" s="212"/>
      <c r="F221" s="212"/>
      <c r="G221" s="212"/>
      <c r="H221" s="212"/>
    </row>
    <row r="222" spans="1:8" x14ac:dyDescent="0.3">
      <c r="A222" s="211"/>
      <c r="B222" s="211"/>
      <c r="C222" s="212"/>
      <c r="D222" s="212"/>
      <c r="E222" s="212"/>
      <c r="F222" s="212"/>
      <c r="G222" s="212"/>
      <c r="H222" s="212"/>
    </row>
    <row r="223" spans="1:8" x14ac:dyDescent="0.3">
      <c r="A223" s="211"/>
      <c r="B223" s="211"/>
      <c r="C223" s="212"/>
      <c r="D223" s="212"/>
      <c r="E223" s="212"/>
      <c r="F223" s="212"/>
      <c r="G223" s="212"/>
      <c r="H223" s="212"/>
    </row>
    <row r="224" spans="1:8" x14ac:dyDescent="0.3">
      <c r="A224" s="211"/>
      <c r="B224" s="211"/>
      <c r="C224" s="212"/>
      <c r="D224" s="212"/>
      <c r="E224" s="212"/>
      <c r="F224" s="212"/>
      <c r="G224" s="212"/>
      <c r="H224" s="212"/>
    </row>
    <row r="225" spans="1:8" x14ac:dyDescent="0.3">
      <c r="A225" s="211"/>
      <c r="B225" s="211"/>
      <c r="C225" s="212"/>
      <c r="D225" s="212"/>
      <c r="E225" s="212"/>
      <c r="F225" s="212"/>
      <c r="G225" s="212"/>
      <c r="H225" s="212"/>
    </row>
    <row r="226" spans="1:8" x14ac:dyDescent="0.3">
      <c r="A226" s="211"/>
      <c r="B226" s="211"/>
      <c r="C226" s="212"/>
      <c r="D226" s="212"/>
      <c r="E226" s="212"/>
      <c r="F226" s="212"/>
      <c r="G226" s="212"/>
      <c r="H226" s="212"/>
    </row>
    <row r="227" spans="1:8" x14ac:dyDescent="0.3">
      <c r="A227" s="211"/>
      <c r="B227" s="211"/>
      <c r="C227" s="212"/>
      <c r="D227" s="212"/>
      <c r="E227" s="212"/>
      <c r="F227" s="212"/>
      <c r="G227" s="212"/>
      <c r="H227" s="212"/>
    </row>
    <row r="228" spans="1:8" x14ac:dyDescent="0.3">
      <c r="A228" s="211"/>
      <c r="B228" s="211"/>
      <c r="C228" s="212"/>
      <c r="D228" s="212"/>
      <c r="E228" s="212"/>
      <c r="F228" s="212"/>
      <c r="G228" s="212"/>
      <c r="H228" s="212"/>
    </row>
    <row r="229" spans="1:8" x14ac:dyDescent="0.3">
      <c r="A229" s="211"/>
      <c r="B229" s="212"/>
      <c r="C229" s="212"/>
      <c r="D229" s="212"/>
      <c r="E229" s="212"/>
      <c r="F229" s="212"/>
      <c r="G229" s="212"/>
      <c r="H229" s="212"/>
    </row>
    <row r="230" spans="1:8" x14ac:dyDescent="0.3">
      <c r="A230" s="211"/>
      <c r="B230" s="212"/>
      <c r="C230" s="212"/>
      <c r="D230" s="212"/>
      <c r="E230" s="212"/>
      <c r="F230" s="212"/>
      <c r="G230" s="212"/>
      <c r="H230" s="212"/>
    </row>
    <row r="231" spans="1:8" x14ac:dyDescent="0.3">
      <c r="A231" s="211"/>
      <c r="B231" s="212"/>
      <c r="C231" s="212"/>
      <c r="D231" s="212"/>
      <c r="E231" s="212"/>
      <c r="F231" s="212"/>
      <c r="G231" s="212"/>
      <c r="H231" s="212"/>
    </row>
    <row r="232" spans="1:8" x14ac:dyDescent="0.3">
      <c r="A232" s="211"/>
      <c r="B232" s="211"/>
      <c r="C232" s="212"/>
      <c r="D232" s="212"/>
      <c r="E232" s="212"/>
      <c r="F232" s="212"/>
      <c r="G232" s="212"/>
      <c r="H232" s="212"/>
    </row>
    <row r="233" spans="1:8" x14ac:dyDescent="0.3">
      <c r="A233" s="211"/>
      <c r="B233" s="211"/>
      <c r="C233" s="212"/>
      <c r="D233" s="212"/>
      <c r="E233" s="212"/>
      <c r="F233" s="212"/>
      <c r="G233" s="212"/>
      <c r="H233" s="212"/>
    </row>
    <row r="234" spans="1:8" x14ac:dyDescent="0.3">
      <c r="A234" s="211"/>
      <c r="B234" s="211"/>
      <c r="C234" s="212"/>
      <c r="D234" s="212"/>
      <c r="E234" s="212"/>
      <c r="F234" s="212"/>
      <c r="G234" s="212"/>
      <c r="H234" s="212"/>
    </row>
    <row r="235" spans="1:8" x14ac:dyDescent="0.3">
      <c r="A235" s="211"/>
      <c r="B235" s="211"/>
      <c r="C235" s="212"/>
      <c r="D235" s="212"/>
      <c r="E235" s="212"/>
      <c r="F235" s="212"/>
      <c r="G235" s="212"/>
      <c r="H235" s="212"/>
    </row>
    <row r="236" spans="1:8" x14ac:dyDescent="0.3">
      <c r="A236" s="211"/>
      <c r="B236" s="211"/>
      <c r="C236" s="212"/>
      <c r="D236" s="212"/>
      <c r="E236" s="212"/>
      <c r="F236" s="212"/>
      <c r="G236" s="212"/>
      <c r="H236" s="212"/>
    </row>
    <row r="237" spans="1:8" x14ac:dyDescent="0.3">
      <c r="A237" s="211"/>
      <c r="B237" s="211"/>
      <c r="C237" s="212"/>
      <c r="D237" s="212"/>
      <c r="E237" s="212"/>
      <c r="F237" s="212"/>
      <c r="G237" s="212"/>
      <c r="H237" s="212"/>
    </row>
    <row r="238" spans="1:8" x14ac:dyDescent="0.3">
      <c r="A238" s="211"/>
      <c r="B238" s="211"/>
      <c r="C238" s="212"/>
      <c r="D238" s="212"/>
      <c r="E238" s="212"/>
      <c r="F238" s="212"/>
      <c r="G238" s="212"/>
      <c r="H238" s="212"/>
    </row>
    <row r="239" spans="1:8" x14ac:dyDescent="0.3">
      <c r="A239" s="211"/>
      <c r="B239" s="211"/>
      <c r="C239" s="212"/>
      <c r="D239" s="212"/>
      <c r="E239" s="212"/>
      <c r="F239" s="212"/>
      <c r="G239" s="212"/>
      <c r="H239" s="212"/>
    </row>
    <row r="240" spans="1:8" x14ac:dyDescent="0.3">
      <c r="A240" s="211"/>
      <c r="B240" s="211"/>
      <c r="C240" s="212"/>
      <c r="D240" s="212"/>
      <c r="E240" s="212"/>
      <c r="F240" s="212"/>
      <c r="G240" s="212"/>
      <c r="H240" s="212"/>
    </row>
    <row r="241" spans="1:8" x14ac:dyDescent="0.3">
      <c r="A241" s="211"/>
      <c r="B241" s="211"/>
      <c r="C241" s="212"/>
      <c r="D241" s="212"/>
      <c r="E241" s="212"/>
      <c r="F241" s="212"/>
      <c r="G241" s="212"/>
      <c r="H241" s="212"/>
    </row>
    <row r="242" spans="1:8" x14ac:dyDescent="0.3">
      <c r="A242" s="211"/>
      <c r="B242" s="211"/>
      <c r="C242" s="212"/>
      <c r="D242" s="212"/>
      <c r="E242" s="212"/>
      <c r="F242" s="212"/>
      <c r="G242" s="212"/>
      <c r="H242" s="212"/>
    </row>
    <row r="243" spans="1:8" x14ac:dyDescent="0.3">
      <c r="A243" s="211"/>
      <c r="B243" s="211"/>
      <c r="C243" s="212"/>
      <c r="D243" s="212"/>
      <c r="E243" s="212"/>
      <c r="F243" s="212"/>
      <c r="G243" s="212"/>
      <c r="H243" s="212"/>
    </row>
    <row r="244" spans="1:8" x14ac:dyDescent="0.3">
      <c r="A244" s="211"/>
      <c r="B244" s="211"/>
      <c r="C244" s="212"/>
      <c r="D244" s="212"/>
      <c r="E244" s="212"/>
      <c r="F244" s="212"/>
      <c r="G244" s="212"/>
      <c r="H244" s="212"/>
    </row>
    <row r="245" spans="1:8" x14ac:dyDescent="0.3">
      <c r="A245" s="211"/>
      <c r="B245" s="211"/>
      <c r="C245" s="212"/>
      <c r="D245" s="212"/>
      <c r="E245" s="212"/>
      <c r="F245" s="212"/>
      <c r="G245" s="212"/>
      <c r="H245" s="212"/>
    </row>
    <row r="246" spans="1:8" x14ac:dyDescent="0.3">
      <c r="A246" s="211"/>
      <c r="B246" s="211"/>
      <c r="C246" s="212"/>
      <c r="D246" s="212"/>
      <c r="E246" s="212"/>
      <c r="F246" s="212"/>
      <c r="G246" s="212"/>
      <c r="H246" s="212"/>
    </row>
    <row r="247" spans="1:8" x14ac:dyDescent="0.3">
      <c r="A247" s="211"/>
      <c r="B247" s="211"/>
      <c r="C247" s="212"/>
      <c r="D247" s="212"/>
      <c r="E247" s="212"/>
      <c r="F247" s="212"/>
      <c r="G247" s="212"/>
      <c r="H247" s="212"/>
    </row>
    <row r="248" spans="1:8" x14ac:dyDescent="0.3">
      <c r="A248" s="211"/>
      <c r="B248" s="211"/>
      <c r="C248" s="212"/>
      <c r="D248" s="212"/>
      <c r="E248" s="212"/>
      <c r="F248" s="212"/>
      <c r="G248" s="212"/>
      <c r="H248" s="212"/>
    </row>
    <row r="249" spans="1:8" x14ac:dyDescent="0.3">
      <c r="A249" s="211"/>
      <c r="B249" s="211"/>
      <c r="C249" s="212"/>
      <c r="D249" s="212"/>
      <c r="E249" s="212"/>
      <c r="F249" s="212"/>
      <c r="G249" s="212"/>
      <c r="H249" s="212"/>
    </row>
    <row r="250" spans="1:8" x14ac:dyDescent="0.3">
      <c r="A250" s="211"/>
      <c r="B250" s="211"/>
      <c r="C250" s="212"/>
      <c r="D250" s="212"/>
      <c r="E250" s="212"/>
      <c r="F250" s="212"/>
      <c r="G250" s="212"/>
      <c r="H250" s="212"/>
    </row>
    <row r="251" spans="1:8" x14ac:dyDescent="0.3">
      <c r="A251" s="211"/>
      <c r="B251" s="211"/>
      <c r="C251" s="212"/>
      <c r="D251" s="212"/>
      <c r="E251" s="212"/>
      <c r="F251" s="212"/>
      <c r="G251" s="212"/>
      <c r="H251" s="212"/>
    </row>
    <row r="252" spans="1:8" x14ac:dyDescent="0.3">
      <c r="A252" s="211"/>
      <c r="B252" s="211"/>
      <c r="C252" s="212"/>
      <c r="D252" s="212"/>
      <c r="E252" s="212"/>
      <c r="F252" s="212"/>
      <c r="G252" s="212"/>
      <c r="H252" s="212"/>
    </row>
    <row r="253" spans="1:8" x14ac:dyDescent="0.3">
      <c r="A253" s="211"/>
      <c r="B253" s="211"/>
      <c r="C253" s="212"/>
      <c r="D253" s="212"/>
      <c r="E253" s="212"/>
      <c r="F253" s="212"/>
      <c r="G253" s="212"/>
      <c r="H253" s="212"/>
    </row>
    <row r="254" spans="1:8" x14ac:dyDescent="0.3">
      <c r="A254" s="211"/>
      <c r="B254" s="211"/>
      <c r="C254" s="212"/>
      <c r="D254" s="212"/>
      <c r="E254" s="212"/>
      <c r="F254" s="212"/>
      <c r="G254" s="212"/>
      <c r="H254" s="212"/>
    </row>
    <row r="255" spans="1:8" x14ac:dyDescent="0.3">
      <c r="A255" s="211"/>
      <c r="B255" s="211"/>
      <c r="C255" s="212"/>
      <c r="D255" s="212"/>
      <c r="E255" s="212"/>
      <c r="F255" s="212"/>
      <c r="G255" s="212"/>
      <c r="H255" s="212"/>
    </row>
    <row r="256" spans="1:8" x14ac:dyDescent="0.3">
      <c r="A256" s="211"/>
      <c r="B256" s="211"/>
      <c r="C256" s="212"/>
      <c r="D256" s="212"/>
      <c r="E256" s="212"/>
      <c r="F256" s="212"/>
      <c r="G256" s="212"/>
      <c r="H256" s="212"/>
    </row>
    <row r="257" spans="1:8" x14ac:dyDescent="0.3">
      <c r="A257" s="211"/>
      <c r="B257" s="211"/>
      <c r="C257" s="212"/>
      <c r="D257" s="212"/>
      <c r="E257" s="212"/>
      <c r="F257" s="212"/>
      <c r="G257" s="212"/>
      <c r="H257" s="212"/>
    </row>
    <row r="258" spans="1:8" x14ac:dyDescent="0.3">
      <c r="A258" s="211"/>
      <c r="B258" s="211"/>
      <c r="C258" s="212"/>
      <c r="D258" s="212"/>
      <c r="E258" s="212"/>
      <c r="F258" s="212"/>
      <c r="G258" s="212"/>
      <c r="H258" s="212"/>
    </row>
    <row r="259" spans="1:8" x14ac:dyDescent="0.3">
      <c r="A259" s="211"/>
      <c r="B259" s="211"/>
      <c r="C259" s="212"/>
      <c r="D259" s="212"/>
      <c r="E259" s="212"/>
      <c r="F259" s="212"/>
      <c r="G259" s="212"/>
      <c r="H259" s="212"/>
    </row>
    <row r="260" spans="1:8" x14ac:dyDescent="0.3">
      <c r="A260" s="211"/>
      <c r="B260" s="211"/>
      <c r="C260" s="212"/>
      <c r="D260" s="212"/>
      <c r="E260" s="212"/>
      <c r="F260" s="212"/>
      <c r="G260" s="212"/>
      <c r="H260" s="212"/>
    </row>
    <row r="261" spans="1:8" x14ac:dyDescent="0.3">
      <c r="A261" s="211"/>
      <c r="B261" s="211"/>
      <c r="C261" s="212"/>
      <c r="D261" s="212"/>
      <c r="E261" s="212"/>
      <c r="F261" s="212"/>
      <c r="G261" s="212"/>
      <c r="H261" s="212"/>
    </row>
    <row r="262" spans="1:8" x14ac:dyDescent="0.3">
      <c r="A262" s="211"/>
      <c r="B262" s="211"/>
      <c r="C262" s="212"/>
      <c r="D262" s="212"/>
      <c r="E262" s="212"/>
      <c r="F262" s="212"/>
      <c r="G262" s="212"/>
      <c r="H262" s="212"/>
    </row>
    <row r="263" spans="1:8" x14ac:dyDescent="0.3">
      <c r="A263" s="211"/>
      <c r="B263" s="211"/>
      <c r="C263" s="212"/>
      <c r="D263" s="212"/>
      <c r="E263" s="212"/>
      <c r="F263" s="212"/>
      <c r="G263" s="212"/>
      <c r="H263" s="212"/>
    </row>
    <row r="264" spans="1:8" x14ac:dyDescent="0.3">
      <c r="A264" s="211"/>
      <c r="B264" s="211"/>
      <c r="C264" s="212"/>
      <c r="D264" s="212"/>
      <c r="E264" s="212"/>
      <c r="F264" s="212"/>
      <c r="G264" s="212"/>
      <c r="H264" s="212"/>
    </row>
    <row r="265" spans="1:8" x14ac:dyDescent="0.3">
      <c r="A265" s="211"/>
      <c r="B265" s="211"/>
      <c r="C265" s="212"/>
      <c r="D265" s="212"/>
      <c r="E265" s="212"/>
      <c r="F265" s="212"/>
      <c r="G265" s="212"/>
      <c r="H265" s="212"/>
    </row>
    <row r="266" spans="1:8" x14ac:dyDescent="0.3">
      <c r="A266" s="211"/>
      <c r="B266" s="211"/>
      <c r="C266" s="212"/>
      <c r="D266" s="212"/>
      <c r="E266" s="212"/>
      <c r="F266" s="212"/>
      <c r="G266" s="212"/>
      <c r="H266" s="212"/>
    </row>
    <row r="267" spans="1:8" x14ac:dyDescent="0.3">
      <c r="A267" s="211"/>
      <c r="B267" s="211"/>
      <c r="C267" s="212"/>
      <c r="D267" s="212"/>
      <c r="E267" s="212"/>
      <c r="F267" s="212"/>
      <c r="G267" s="212"/>
      <c r="H267" s="212"/>
    </row>
    <row r="268" spans="1:8" x14ac:dyDescent="0.3">
      <c r="A268" s="211"/>
      <c r="B268" s="211"/>
      <c r="C268" s="212"/>
      <c r="D268" s="212"/>
      <c r="E268" s="212"/>
      <c r="F268" s="212"/>
      <c r="G268" s="212"/>
      <c r="H268" s="212"/>
    </row>
    <row r="269" spans="1:8" x14ac:dyDescent="0.3">
      <c r="A269" s="211"/>
      <c r="B269" s="211"/>
      <c r="C269" s="212"/>
      <c r="D269" s="212"/>
      <c r="E269" s="212"/>
      <c r="F269" s="212"/>
      <c r="G269" s="212"/>
      <c r="H269" s="212"/>
    </row>
    <row r="270" spans="1:8" x14ac:dyDescent="0.3">
      <c r="A270" s="211"/>
      <c r="B270" s="211"/>
      <c r="C270" s="212"/>
      <c r="D270" s="212"/>
      <c r="E270" s="212"/>
      <c r="F270" s="212"/>
      <c r="G270" s="212"/>
      <c r="H270" s="212"/>
    </row>
    <row r="271" spans="1:8" x14ac:dyDescent="0.3">
      <c r="A271" s="211"/>
      <c r="B271" s="211"/>
      <c r="C271" s="212"/>
      <c r="D271" s="212"/>
      <c r="E271" s="212"/>
      <c r="F271" s="212"/>
      <c r="G271" s="212"/>
      <c r="H271" s="212"/>
    </row>
    <row r="272" spans="1:8" x14ac:dyDescent="0.3">
      <c r="A272" s="211"/>
      <c r="B272" s="211"/>
      <c r="C272" s="212"/>
      <c r="D272" s="212"/>
      <c r="E272" s="212"/>
      <c r="F272" s="212"/>
      <c r="G272" s="212"/>
      <c r="H272" s="212"/>
    </row>
    <row r="273" spans="1:8" x14ac:dyDescent="0.3">
      <c r="A273" s="211"/>
      <c r="B273" s="211"/>
      <c r="C273" s="212"/>
      <c r="D273" s="212"/>
      <c r="E273" s="212"/>
      <c r="F273" s="212"/>
      <c r="G273" s="212"/>
      <c r="H273" s="212"/>
    </row>
    <row r="274" spans="1:8" x14ac:dyDescent="0.3">
      <c r="A274" s="211"/>
      <c r="B274" s="211"/>
      <c r="C274" s="212"/>
      <c r="D274" s="212"/>
      <c r="E274" s="212"/>
      <c r="F274" s="212"/>
      <c r="G274" s="212"/>
      <c r="H274" s="212"/>
    </row>
    <row r="275" spans="1:8" x14ac:dyDescent="0.3">
      <c r="A275" s="211"/>
      <c r="B275" s="211"/>
      <c r="C275" s="212"/>
      <c r="D275" s="212"/>
      <c r="E275" s="212"/>
      <c r="F275" s="212"/>
      <c r="G275" s="212"/>
      <c r="H275" s="212"/>
    </row>
    <row r="276" spans="1:8" x14ac:dyDescent="0.3">
      <c r="A276" s="211"/>
      <c r="B276" s="211"/>
      <c r="C276" s="212"/>
      <c r="D276" s="212"/>
      <c r="E276" s="212"/>
      <c r="F276" s="212"/>
      <c r="G276" s="212"/>
      <c r="H276" s="212"/>
    </row>
    <row r="277" spans="1:8" x14ac:dyDescent="0.3">
      <c r="A277" s="211"/>
      <c r="B277" s="211"/>
      <c r="C277" s="212"/>
      <c r="D277" s="212"/>
      <c r="E277" s="212"/>
      <c r="F277" s="212"/>
      <c r="G277" s="212"/>
      <c r="H277" s="212"/>
    </row>
    <row r="278" spans="1:8" x14ac:dyDescent="0.3">
      <c r="A278" s="211"/>
      <c r="B278" s="211"/>
      <c r="C278" s="212"/>
      <c r="D278" s="212"/>
      <c r="E278" s="212"/>
      <c r="F278" s="212"/>
      <c r="G278" s="212"/>
      <c r="H278" s="212"/>
    </row>
    <row r="279" spans="1:8" x14ac:dyDescent="0.3">
      <c r="A279" s="211"/>
      <c r="B279" s="211"/>
      <c r="C279" s="212"/>
      <c r="D279" s="212"/>
      <c r="E279" s="212"/>
      <c r="F279" s="212"/>
      <c r="G279" s="212"/>
      <c r="H279" s="212"/>
    </row>
    <row r="280" spans="1:8" x14ac:dyDescent="0.3">
      <c r="A280" s="211"/>
      <c r="B280" s="211"/>
      <c r="C280" s="212"/>
      <c r="D280" s="212"/>
      <c r="E280" s="212"/>
      <c r="F280" s="212"/>
      <c r="G280" s="212"/>
      <c r="H280" s="212"/>
    </row>
    <row r="281" spans="1:8" x14ac:dyDescent="0.3">
      <c r="A281" s="211"/>
      <c r="B281" s="212"/>
      <c r="C281" s="212"/>
      <c r="D281" s="212"/>
      <c r="E281" s="212"/>
      <c r="F281" s="212"/>
      <c r="G281" s="212"/>
      <c r="H281" s="212"/>
    </row>
    <row r="282" spans="1:8" x14ac:dyDescent="0.3">
      <c r="A282" s="211"/>
      <c r="B282" s="212"/>
      <c r="C282" s="212"/>
      <c r="D282" s="212"/>
      <c r="E282" s="212"/>
      <c r="F282" s="212"/>
      <c r="G282" s="212"/>
      <c r="H282" s="212"/>
    </row>
    <row r="283" spans="1:8" x14ac:dyDescent="0.3">
      <c r="A283" s="211"/>
      <c r="B283" s="211"/>
      <c r="C283" s="212"/>
      <c r="D283" s="212"/>
      <c r="E283" s="212"/>
      <c r="F283" s="212"/>
      <c r="G283" s="212"/>
      <c r="H283" s="212"/>
    </row>
    <row r="284" spans="1:8" x14ac:dyDescent="0.3">
      <c r="A284" s="211"/>
      <c r="B284" s="211"/>
      <c r="C284" s="212"/>
      <c r="D284" s="212"/>
      <c r="E284" s="212"/>
      <c r="F284" s="212"/>
      <c r="G284" s="212"/>
      <c r="H284" s="212"/>
    </row>
    <row r="285" spans="1:8" x14ac:dyDescent="0.3">
      <c r="A285" s="211"/>
      <c r="B285" s="211"/>
      <c r="C285" s="212"/>
      <c r="D285" s="212"/>
      <c r="E285" s="212"/>
      <c r="F285" s="212"/>
      <c r="G285" s="212"/>
      <c r="H285" s="212"/>
    </row>
    <row r="286" spans="1:8" x14ac:dyDescent="0.3">
      <c r="A286" s="211"/>
      <c r="B286" s="211"/>
      <c r="C286" s="212"/>
      <c r="D286" s="212"/>
      <c r="E286" s="212"/>
      <c r="F286" s="212"/>
      <c r="G286" s="212"/>
      <c r="H286" s="212"/>
    </row>
    <row r="287" spans="1:8" x14ac:dyDescent="0.3">
      <c r="A287" s="211"/>
      <c r="B287" s="212"/>
      <c r="C287" s="212"/>
      <c r="D287" s="212"/>
      <c r="E287" s="212"/>
      <c r="F287" s="212"/>
      <c r="G287" s="212"/>
      <c r="H287" s="212"/>
    </row>
    <row r="288" spans="1:8" x14ac:dyDescent="0.3">
      <c r="A288" s="211"/>
      <c r="B288" s="212"/>
      <c r="C288" s="212"/>
      <c r="D288" s="212"/>
      <c r="E288" s="212"/>
      <c r="F288" s="212"/>
      <c r="G288" s="212"/>
      <c r="H288" s="212"/>
    </row>
    <row r="289" spans="1:8" x14ac:dyDescent="0.3">
      <c r="A289" s="211"/>
      <c r="B289" s="212"/>
      <c r="C289" s="212"/>
      <c r="D289" s="212"/>
      <c r="E289" s="212"/>
      <c r="F289" s="212"/>
      <c r="G289" s="212"/>
      <c r="H289" s="212"/>
    </row>
    <row r="290" spans="1:8" x14ac:dyDescent="0.3">
      <c r="A290" s="213"/>
      <c r="B290" s="213"/>
      <c r="C290" s="209"/>
      <c r="D290" s="209"/>
      <c r="E290" s="209"/>
      <c r="F290" s="209"/>
      <c r="G290" s="209"/>
      <c r="H290" s="209"/>
    </row>
    <row r="291" spans="1:8" x14ac:dyDescent="0.3">
      <c r="A291" s="213"/>
      <c r="B291" s="213"/>
      <c r="C291" s="209"/>
      <c r="D291" s="209"/>
      <c r="E291" s="209"/>
      <c r="F291" s="209"/>
      <c r="G291" s="209"/>
      <c r="H291" s="209"/>
    </row>
    <row r="292" spans="1:8" x14ac:dyDescent="0.3">
      <c r="A292" s="211"/>
      <c r="B292" s="212"/>
      <c r="C292" s="212"/>
      <c r="D292" s="212"/>
      <c r="E292" s="212"/>
      <c r="F292" s="212"/>
      <c r="G292" s="212"/>
      <c r="H292" s="212"/>
    </row>
    <row r="293" spans="1:8" x14ac:dyDescent="0.3">
      <c r="A293" s="211"/>
      <c r="B293" s="212"/>
      <c r="C293" s="212"/>
      <c r="D293" s="212"/>
      <c r="E293" s="212"/>
      <c r="F293" s="212"/>
      <c r="G293" s="212"/>
      <c r="H293" s="212"/>
    </row>
    <row r="294" spans="1:8" x14ac:dyDescent="0.3">
      <c r="A294" s="183"/>
      <c r="B294" s="183"/>
      <c r="C294" s="183"/>
      <c r="D294" s="183"/>
      <c r="E294" s="183"/>
      <c r="F294" s="183"/>
      <c r="G294" s="183"/>
      <c r="H294" s="183"/>
    </row>
    <row r="295" spans="1:8" x14ac:dyDescent="0.3">
      <c r="A295" s="183"/>
      <c r="B295" s="183"/>
      <c r="C295" s="183"/>
      <c r="D295" s="183"/>
      <c r="E295" s="183"/>
      <c r="F295" s="183"/>
      <c r="G295" s="183"/>
      <c r="H295" s="183"/>
    </row>
    <row r="296" spans="1:8" x14ac:dyDescent="0.3">
      <c r="A296" s="183"/>
      <c r="B296" s="183"/>
      <c r="C296" s="183"/>
      <c r="D296" s="183"/>
      <c r="E296" s="183"/>
      <c r="F296" s="183"/>
      <c r="G296" s="183"/>
      <c r="H296" s="183"/>
    </row>
    <row r="297" spans="1:8" x14ac:dyDescent="0.3">
      <c r="A297" s="183"/>
      <c r="B297" s="183"/>
      <c r="C297" s="183"/>
      <c r="D297" s="183"/>
      <c r="E297" s="183"/>
      <c r="F297" s="183"/>
      <c r="G297" s="183"/>
      <c r="H297" s="183"/>
    </row>
    <row r="298" spans="1:8" x14ac:dyDescent="0.3">
      <c r="A298" s="183"/>
      <c r="B298" s="183"/>
      <c r="C298" s="183"/>
      <c r="D298" s="183"/>
      <c r="E298" s="183"/>
      <c r="F298" s="183"/>
      <c r="G298" s="183"/>
      <c r="H298" s="183"/>
    </row>
    <row r="299" spans="1:8" x14ac:dyDescent="0.3">
      <c r="A299" s="183"/>
      <c r="B299" s="183"/>
      <c r="C299" s="183"/>
      <c r="D299" s="183"/>
      <c r="E299" s="183"/>
      <c r="F299" s="183"/>
      <c r="G299" s="183"/>
      <c r="H299" s="183"/>
    </row>
    <row r="300" spans="1:8" x14ac:dyDescent="0.3">
      <c r="A300" s="183"/>
      <c r="B300" s="183"/>
      <c r="C300" s="183"/>
      <c r="D300" s="183"/>
      <c r="E300" s="183"/>
      <c r="F300" s="183"/>
      <c r="G300" s="183"/>
      <c r="H300" s="183"/>
    </row>
    <row r="301" spans="1:8" x14ac:dyDescent="0.3">
      <c r="A301" s="183"/>
      <c r="B301" s="183"/>
      <c r="C301" s="183"/>
      <c r="D301" s="183"/>
      <c r="E301" s="183"/>
      <c r="F301" s="183"/>
      <c r="G301" s="183"/>
      <c r="H301" s="183"/>
    </row>
    <row r="302" spans="1:8" x14ac:dyDescent="0.3">
      <c r="A302" s="183"/>
      <c r="B302" s="183"/>
      <c r="C302" s="183"/>
      <c r="D302" s="183"/>
      <c r="E302" s="183"/>
      <c r="F302" s="183"/>
      <c r="G302" s="183"/>
      <c r="H302" s="183"/>
    </row>
    <row r="303" spans="1:8" x14ac:dyDescent="0.3">
      <c r="A303" s="183"/>
      <c r="B303" s="183"/>
      <c r="C303" s="183"/>
      <c r="D303" s="183"/>
      <c r="E303" s="183"/>
      <c r="F303" s="183"/>
      <c r="G303" s="183"/>
      <c r="H303" s="183"/>
    </row>
    <row r="304" spans="1:8" x14ac:dyDescent="0.3">
      <c r="A304" s="183"/>
      <c r="B304" s="183"/>
      <c r="C304" s="183"/>
      <c r="D304" s="183"/>
      <c r="E304" s="183"/>
      <c r="F304" s="183"/>
      <c r="G304" s="183"/>
      <c r="H304" s="183"/>
    </row>
    <row r="305" spans="1:8" x14ac:dyDescent="0.3">
      <c r="A305" s="214"/>
      <c r="B305" s="214"/>
      <c r="C305" s="183"/>
      <c r="D305" s="183"/>
      <c r="E305" s="183"/>
      <c r="F305" s="183"/>
      <c r="G305" s="183"/>
      <c r="H305" s="183"/>
    </row>
    <row r="306" spans="1:8" x14ac:dyDescent="0.3">
      <c r="A306" s="183"/>
      <c r="B306" s="183"/>
      <c r="C306" s="183"/>
      <c r="D306" s="183"/>
      <c r="E306" s="183"/>
      <c r="F306" s="183"/>
      <c r="G306" s="183"/>
      <c r="H306" s="183"/>
    </row>
    <row r="307" spans="1:8" x14ac:dyDescent="0.3">
      <c r="A307" s="183"/>
      <c r="B307" s="183"/>
      <c r="C307" s="183"/>
      <c r="D307" s="183"/>
      <c r="E307" s="183"/>
      <c r="F307" s="183"/>
      <c r="G307" s="183"/>
      <c r="H307" s="183"/>
    </row>
    <row r="308" spans="1:8" x14ac:dyDescent="0.3">
      <c r="A308" s="183"/>
      <c r="B308" s="183"/>
      <c r="C308" s="183"/>
      <c r="D308" s="183"/>
      <c r="E308" s="183"/>
      <c r="F308" s="183"/>
      <c r="G308" s="183"/>
      <c r="H308" s="183"/>
    </row>
    <row r="309" spans="1:8" x14ac:dyDescent="0.3">
      <c r="A309" s="183"/>
      <c r="B309" s="183"/>
      <c r="C309" s="183"/>
      <c r="D309" s="183"/>
      <c r="E309" s="183"/>
      <c r="F309" s="183"/>
      <c r="G309" s="183"/>
      <c r="H309" s="183"/>
    </row>
    <row r="310" spans="1:8" x14ac:dyDescent="0.3">
      <c r="A310" s="183"/>
      <c r="B310" s="183"/>
      <c r="C310" s="183"/>
      <c r="D310" s="183"/>
      <c r="E310" s="183"/>
      <c r="F310" s="183"/>
      <c r="G310" s="183"/>
      <c r="H310" s="183"/>
    </row>
    <row r="311" spans="1:8" x14ac:dyDescent="0.3">
      <c r="A311" s="183"/>
      <c r="B311" s="183"/>
      <c r="C311" s="183"/>
      <c r="D311" s="183"/>
      <c r="E311" s="183"/>
      <c r="F311" s="183"/>
      <c r="G311" s="183"/>
      <c r="H311" s="183"/>
    </row>
    <row r="312" spans="1:8" x14ac:dyDescent="0.3">
      <c r="A312" s="183"/>
      <c r="B312" s="183"/>
      <c r="C312" s="183"/>
      <c r="D312" s="183"/>
      <c r="E312" s="183"/>
      <c r="F312" s="183"/>
      <c r="G312" s="183"/>
      <c r="H312" s="183"/>
    </row>
    <row r="313" spans="1:8" x14ac:dyDescent="0.3">
      <c r="A313" s="183"/>
      <c r="B313" s="183"/>
      <c r="C313" s="183"/>
      <c r="D313" s="183"/>
      <c r="E313" s="183"/>
      <c r="F313" s="183"/>
      <c r="G313" s="183"/>
      <c r="H313" s="183"/>
    </row>
    <row r="314" spans="1:8" x14ac:dyDescent="0.3">
      <c r="A314" s="183"/>
      <c r="B314" s="183"/>
      <c r="C314" s="183"/>
      <c r="D314" s="183"/>
      <c r="E314" s="183"/>
      <c r="F314" s="183"/>
      <c r="G314" s="183"/>
      <c r="H314" s="183"/>
    </row>
    <row r="315" spans="1:8" x14ac:dyDescent="0.3">
      <c r="A315" s="183"/>
      <c r="B315" s="183"/>
      <c r="C315" s="183"/>
      <c r="D315" s="183"/>
      <c r="E315" s="183"/>
      <c r="F315" s="183"/>
      <c r="G315" s="183"/>
      <c r="H315" s="183"/>
    </row>
    <row r="316" spans="1:8" x14ac:dyDescent="0.3">
      <c r="A316" s="183"/>
      <c r="B316" s="183"/>
      <c r="C316" s="183"/>
      <c r="D316" s="183"/>
      <c r="E316" s="183"/>
      <c r="F316" s="183"/>
      <c r="G316" s="183"/>
      <c r="H316" s="183"/>
    </row>
    <row r="317" spans="1:8" x14ac:dyDescent="0.3">
      <c r="A317" s="183"/>
      <c r="B317" s="183"/>
      <c r="C317" s="183"/>
      <c r="D317" s="183"/>
      <c r="E317" s="183"/>
      <c r="F317" s="183"/>
      <c r="G317" s="183"/>
      <c r="H317" s="183"/>
    </row>
    <row r="318" spans="1:8" x14ac:dyDescent="0.3">
      <c r="A318" s="183"/>
      <c r="B318" s="183"/>
      <c r="C318" s="183"/>
      <c r="D318" s="183"/>
      <c r="E318" s="183"/>
      <c r="F318" s="183"/>
      <c r="G318" s="183"/>
      <c r="H318" s="183"/>
    </row>
    <row r="319" spans="1:8" x14ac:dyDescent="0.3">
      <c r="A319" s="183"/>
      <c r="B319" s="183"/>
      <c r="C319" s="183"/>
      <c r="D319" s="183"/>
      <c r="E319" s="183"/>
      <c r="F319" s="183"/>
      <c r="G319" s="183"/>
      <c r="H319" s="183"/>
    </row>
    <row r="320" spans="1:8" x14ac:dyDescent="0.3">
      <c r="A320" s="183"/>
      <c r="B320" s="183"/>
      <c r="C320" s="183"/>
      <c r="D320" s="183"/>
      <c r="E320" s="183"/>
      <c r="F320" s="183"/>
      <c r="G320" s="183"/>
      <c r="H320" s="183"/>
    </row>
    <row r="321" spans="1:8" x14ac:dyDescent="0.3">
      <c r="A321" s="183"/>
      <c r="B321" s="183"/>
      <c r="C321" s="183"/>
      <c r="D321" s="183"/>
      <c r="E321" s="183"/>
      <c r="F321" s="183"/>
      <c r="G321" s="183"/>
      <c r="H321" s="183"/>
    </row>
    <row r="322" spans="1:8" x14ac:dyDescent="0.3">
      <c r="A322" s="183"/>
      <c r="B322" s="183"/>
      <c r="C322" s="183"/>
      <c r="D322" s="183"/>
      <c r="E322" s="183"/>
      <c r="F322" s="183"/>
      <c r="G322" s="183"/>
      <c r="H322" s="183"/>
    </row>
    <row r="323" spans="1:8" x14ac:dyDescent="0.3">
      <c r="A323" s="183"/>
      <c r="B323" s="183"/>
      <c r="C323" s="183"/>
      <c r="D323" s="183"/>
      <c r="E323" s="183"/>
      <c r="F323" s="183"/>
      <c r="G323" s="183"/>
      <c r="H323" s="183"/>
    </row>
    <row r="324" spans="1:8" x14ac:dyDescent="0.3">
      <c r="A324" s="183"/>
      <c r="B324" s="183"/>
      <c r="C324" s="183"/>
      <c r="D324" s="183"/>
      <c r="E324" s="183"/>
      <c r="F324" s="183"/>
      <c r="G324" s="183"/>
      <c r="H324" s="183"/>
    </row>
    <row r="325" spans="1:8" x14ac:dyDescent="0.3">
      <c r="A325" s="183"/>
      <c r="B325" s="183"/>
      <c r="C325" s="183"/>
      <c r="D325" s="183"/>
      <c r="E325" s="183"/>
      <c r="F325" s="183"/>
      <c r="G325" s="183"/>
      <c r="H325" s="183"/>
    </row>
    <row r="326" spans="1:8" x14ac:dyDescent="0.3">
      <c r="A326" s="183"/>
      <c r="B326" s="183"/>
      <c r="C326" s="183"/>
      <c r="D326" s="183"/>
      <c r="E326" s="183"/>
      <c r="F326" s="183"/>
      <c r="G326" s="183"/>
      <c r="H326" s="183"/>
    </row>
    <row r="327" spans="1:8" x14ac:dyDescent="0.3">
      <c r="A327" s="183"/>
      <c r="B327" s="183"/>
      <c r="C327" s="183"/>
      <c r="D327" s="183"/>
      <c r="E327" s="183"/>
      <c r="F327" s="183"/>
      <c r="G327" s="183"/>
      <c r="H327" s="183"/>
    </row>
    <row r="328" spans="1:8" x14ac:dyDescent="0.3">
      <c r="A328" s="183"/>
      <c r="B328" s="183"/>
      <c r="C328" s="183"/>
      <c r="D328" s="183"/>
      <c r="E328" s="183"/>
      <c r="F328" s="183"/>
      <c r="G328" s="183"/>
      <c r="H328" s="183"/>
    </row>
    <row r="329" spans="1:8" x14ac:dyDescent="0.3">
      <c r="A329" s="183"/>
      <c r="B329" s="183"/>
      <c r="C329" s="183"/>
      <c r="D329" s="183"/>
      <c r="E329" s="183"/>
      <c r="F329" s="183"/>
      <c r="G329" s="183"/>
      <c r="H329" s="183"/>
    </row>
    <row r="330" spans="1:8" x14ac:dyDescent="0.3">
      <c r="A330" s="183"/>
      <c r="B330" s="183"/>
      <c r="C330" s="183"/>
      <c r="D330" s="183"/>
      <c r="E330" s="183"/>
      <c r="F330" s="183"/>
      <c r="G330" s="183"/>
      <c r="H330" s="183"/>
    </row>
    <row r="331" spans="1:8" x14ac:dyDescent="0.3">
      <c r="A331" s="183"/>
      <c r="B331" s="183"/>
      <c r="C331" s="183"/>
      <c r="D331" s="183"/>
      <c r="E331" s="183"/>
      <c r="F331" s="183"/>
      <c r="G331" s="183"/>
      <c r="H331" s="183"/>
    </row>
    <row r="332" spans="1:8" x14ac:dyDescent="0.3">
      <c r="A332" s="183"/>
      <c r="B332" s="183"/>
      <c r="C332" s="183"/>
      <c r="D332" s="183"/>
      <c r="E332" s="183"/>
      <c r="F332" s="183"/>
      <c r="G332" s="183"/>
      <c r="H332" s="183"/>
    </row>
    <row r="333" spans="1:8" x14ac:dyDescent="0.3">
      <c r="A333" s="214"/>
      <c r="B333" s="214"/>
      <c r="C333" s="183"/>
      <c r="D333" s="183"/>
      <c r="E333" s="183"/>
      <c r="F333" s="183"/>
      <c r="G333" s="183"/>
      <c r="H333" s="183"/>
    </row>
  </sheetData>
  <mergeCells count="26">
    <mergeCell ref="A50:B50"/>
    <mergeCell ref="A1:B1"/>
    <mergeCell ref="A54:A56"/>
    <mergeCell ref="B54:B55"/>
    <mergeCell ref="C54:E55"/>
    <mergeCell ref="A7:H7"/>
    <mergeCell ref="A8:H8"/>
    <mergeCell ref="C9:H9"/>
    <mergeCell ref="A11:A13"/>
    <mergeCell ref="B11:B12"/>
    <mergeCell ref="C11:E12"/>
    <mergeCell ref="F11:H12"/>
    <mergeCell ref="A179:B179"/>
    <mergeCell ref="I54:K55"/>
    <mergeCell ref="A93:B93"/>
    <mergeCell ref="A97:A99"/>
    <mergeCell ref="B97:B98"/>
    <mergeCell ref="C97:E98"/>
    <mergeCell ref="F97:H98"/>
    <mergeCell ref="I97:K98"/>
    <mergeCell ref="F54:H55"/>
    <mergeCell ref="A136:B136"/>
    <mergeCell ref="A140:A142"/>
    <mergeCell ref="B140:B141"/>
    <mergeCell ref="C140:E141"/>
    <mergeCell ref="F140:H141"/>
  </mergeCells>
  <hyperlinks>
    <hyperlink ref="A2" location="'Tab. č. 5'!A11" display="1, Dane"/>
    <hyperlink ref="A3" location="'Tab. č. 5'!A54" display="2, Úroky"/>
    <hyperlink ref="A4" location="'Tab. č. 5'!A97" display="3, Nedaňové príjmy"/>
    <hyperlink ref="A5" location="'Tab. č. 5'!A140" display="4, Úhrn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workbookViewId="0">
      <selection sqref="A1:F1"/>
    </sheetView>
  </sheetViews>
  <sheetFormatPr defaultColWidth="8.33203125" defaultRowHeight="13.2" x14ac:dyDescent="0.25"/>
  <cols>
    <col min="1" max="1" width="10.6640625" style="285" bestFit="1" customWidth="1"/>
    <col min="2" max="2" width="76.33203125" style="261" customWidth="1"/>
    <col min="3" max="3" width="10.88671875" style="256" customWidth="1"/>
    <col min="4" max="4" width="13.77734375" style="256" customWidth="1"/>
    <col min="5" max="5" width="11.44140625" style="256" customWidth="1"/>
    <col min="6" max="6" width="13.5546875" style="256" customWidth="1"/>
    <col min="7" max="256" width="8.33203125" style="256"/>
    <col min="257" max="257" width="10.6640625" style="256" bestFit="1" customWidth="1"/>
    <col min="258" max="258" width="76.33203125" style="256" customWidth="1"/>
    <col min="259" max="259" width="10.88671875" style="256" customWidth="1"/>
    <col min="260" max="260" width="13.77734375" style="256" customWidth="1"/>
    <col min="261" max="261" width="11.44140625" style="256" customWidth="1"/>
    <col min="262" max="262" width="13.5546875" style="256" customWidth="1"/>
    <col min="263" max="512" width="8.33203125" style="256"/>
    <col min="513" max="513" width="10.6640625" style="256" bestFit="1" customWidth="1"/>
    <col min="514" max="514" width="76.33203125" style="256" customWidth="1"/>
    <col min="515" max="515" width="10.88671875" style="256" customWidth="1"/>
    <col min="516" max="516" width="13.77734375" style="256" customWidth="1"/>
    <col min="517" max="517" width="11.44140625" style="256" customWidth="1"/>
    <col min="518" max="518" width="13.5546875" style="256" customWidth="1"/>
    <col min="519" max="768" width="8.33203125" style="256"/>
    <col min="769" max="769" width="10.6640625" style="256" bestFit="1" customWidth="1"/>
    <col min="770" max="770" width="76.33203125" style="256" customWidth="1"/>
    <col min="771" max="771" width="10.88671875" style="256" customWidth="1"/>
    <col min="772" max="772" width="13.77734375" style="256" customWidth="1"/>
    <col min="773" max="773" width="11.44140625" style="256" customWidth="1"/>
    <col min="774" max="774" width="13.5546875" style="256" customWidth="1"/>
    <col min="775" max="1024" width="8.33203125" style="256"/>
    <col min="1025" max="1025" width="10.6640625" style="256" bestFit="1" customWidth="1"/>
    <col min="1026" max="1026" width="76.33203125" style="256" customWidth="1"/>
    <col min="1027" max="1027" width="10.88671875" style="256" customWidth="1"/>
    <col min="1028" max="1028" width="13.77734375" style="256" customWidth="1"/>
    <col min="1029" max="1029" width="11.44140625" style="256" customWidth="1"/>
    <col min="1030" max="1030" width="13.5546875" style="256" customWidth="1"/>
    <col min="1031" max="1280" width="8.33203125" style="256"/>
    <col min="1281" max="1281" width="10.6640625" style="256" bestFit="1" customWidth="1"/>
    <col min="1282" max="1282" width="76.33203125" style="256" customWidth="1"/>
    <col min="1283" max="1283" width="10.88671875" style="256" customWidth="1"/>
    <col min="1284" max="1284" width="13.77734375" style="256" customWidth="1"/>
    <col min="1285" max="1285" width="11.44140625" style="256" customWidth="1"/>
    <col min="1286" max="1286" width="13.5546875" style="256" customWidth="1"/>
    <col min="1287" max="1536" width="8.33203125" style="256"/>
    <col min="1537" max="1537" width="10.6640625" style="256" bestFit="1" customWidth="1"/>
    <col min="1538" max="1538" width="76.33203125" style="256" customWidth="1"/>
    <col min="1539" max="1539" width="10.88671875" style="256" customWidth="1"/>
    <col min="1540" max="1540" width="13.77734375" style="256" customWidth="1"/>
    <col min="1541" max="1541" width="11.44140625" style="256" customWidth="1"/>
    <col min="1542" max="1542" width="13.5546875" style="256" customWidth="1"/>
    <col min="1543" max="1792" width="8.33203125" style="256"/>
    <col min="1793" max="1793" width="10.6640625" style="256" bestFit="1" customWidth="1"/>
    <col min="1794" max="1794" width="76.33203125" style="256" customWidth="1"/>
    <col min="1795" max="1795" width="10.88671875" style="256" customWidth="1"/>
    <col min="1796" max="1796" width="13.77734375" style="256" customWidth="1"/>
    <col min="1797" max="1797" width="11.44140625" style="256" customWidth="1"/>
    <col min="1798" max="1798" width="13.5546875" style="256" customWidth="1"/>
    <col min="1799" max="2048" width="8.33203125" style="256"/>
    <col min="2049" max="2049" width="10.6640625" style="256" bestFit="1" customWidth="1"/>
    <col min="2050" max="2050" width="76.33203125" style="256" customWidth="1"/>
    <col min="2051" max="2051" width="10.88671875" style="256" customWidth="1"/>
    <col min="2052" max="2052" width="13.77734375" style="256" customWidth="1"/>
    <col min="2053" max="2053" width="11.44140625" style="256" customWidth="1"/>
    <col min="2054" max="2054" width="13.5546875" style="256" customWidth="1"/>
    <col min="2055" max="2304" width="8.33203125" style="256"/>
    <col min="2305" max="2305" width="10.6640625" style="256" bestFit="1" customWidth="1"/>
    <col min="2306" max="2306" width="76.33203125" style="256" customWidth="1"/>
    <col min="2307" max="2307" width="10.88671875" style="256" customWidth="1"/>
    <col min="2308" max="2308" width="13.77734375" style="256" customWidth="1"/>
    <col min="2309" max="2309" width="11.44140625" style="256" customWidth="1"/>
    <col min="2310" max="2310" width="13.5546875" style="256" customWidth="1"/>
    <col min="2311" max="2560" width="8.33203125" style="256"/>
    <col min="2561" max="2561" width="10.6640625" style="256" bestFit="1" customWidth="1"/>
    <col min="2562" max="2562" width="76.33203125" style="256" customWidth="1"/>
    <col min="2563" max="2563" width="10.88671875" style="256" customWidth="1"/>
    <col min="2564" max="2564" width="13.77734375" style="256" customWidth="1"/>
    <col min="2565" max="2565" width="11.44140625" style="256" customWidth="1"/>
    <col min="2566" max="2566" width="13.5546875" style="256" customWidth="1"/>
    <col min="2567" max="2816" width="8.33203125" style="256"/>
    <col min="2817" max="2817" width="10.6640625" style="256" bestFit="1" customWidth="1"/>
    <col min="2818" max="2818" width="76.33203125" style="256" customWidth="1"/>
    <col min="2819" max="2819" width="10.88671875" style="256" customWidth="1"/>
    <col min="2820" max="2820" width="13.77734375" style="256" customWidth="1"/>
    <col min="2821" max="2821" width="11.44140625" style="256" customWidth="1"/>
    <col min="2822" max="2822" width="13.5546875" style="256" customWidth="1"/>
    <col min="2823" max="3072" width="8.33203125" style="256"/>
    <col min="3073" max="3073" width="10.6640625" style="256" bestFit="1" customWidth="1"/>
    <col min="3074" max="3074" width="76.33203125" style="256" customWidth="1"/>
    <col min="3075" max="3075" width="10.88671875" style="256" customWidth="1"/>
    <col min="3076" max="3076" width="13.77734375" style="256" customWidth="1"/>
    <col min="3077" max="3077" width="11.44140625" style="256" customWidth="1"/>
    <col min="3078" max="3078" width="13.5546875" style="256" customWidth="1"/>
    <col min="3079" max="3328" width="8.33203125" style="256"/>
    <col min="3329" max="3329" width="10.6640625" style="256" bestFit="1" customWidth="1"/>
    <col min="3330" max="3330" width="76.33203125" style="256" customWidth="1"/>
    <col min="3331" max="3331" width="10.88671875" style="256" customWidth="1"/>
    <col min="3332" max="3332" width="13.77734375" style="256" customWidth="1"/>
    <col min="3333" max="3333" width="11.44140625" style="256" customWidth="1"/>
    <col min="3334" max="3334" width="13.5546875" style="256" customWidth="1"/>
    <col min="3335" max="3584" width="8.33203125" style="256"/>
    <col min="3585" max="3585" width="10.6640625" style="256" bestFit="1" customWidth="1"/>
    <col min="3586" max="3586" width="76.33203125" style="256" customWidth="1"/>
    <col min="3587" max="3587" width="10.88671875" style="256" customWidth="1"/>
    <col min="3588" max="3588" width="13.77734375" style="256" customWidth="1"/>
    <col min="3589" max="3589" width="11.44140625" style="256" customWidth="1"/>
    <col min="3590" max="3590" width="13.5546875" style="256" customWidth="1"/>
    <col min="3591" max="3840" width="8.33203125" style="256"/>
    <col min="3841" max="3841" width="10.6640625" style="256" bestFit="1" customWidth="1"/>
    <col min="3842" max="3842" width="76.33203125" style="256" customWidth="1"/>
    <col min="3843" max="3843" width="10.88671875" style="256" customWidth="1"/>
    <col min="3844" max="3844" width="13.77734375" style="256" customWidth="1"/>
    <col min="3845" max="3845" width="11.44140625" style="256" customWidth="1"/>
    <col min="3846" max="3846" width="13.5546875" style="256" customWidth="1"/>
    <col min="3847" max="4096" width="8.33203125" style="256"/>
    <col min="4097" max="4097" width="10.6640625" style="256" bestFit="1" customWidth="1"/>
    <col min="4098" max="4098" width="76.33203125" style="256" customWidth="1"/>
    <col min="4099" max="4099" width="10.88671875" style="256" customWidth="1"/>
    <col min="4100" max="4100" width="13.77734375" style="256" customWidth="1"/>
    <col min="4101" max="4101" width="11.44140625" style="256" customWidth="1"/>
    <col min="4102" max="4102" width="13.5546875" style="256" customWidth="1"/>
    <col min="4103" max="4352" width="8.33203125" style="256"/>
    <col min="4353" max="4353" width="10.6640625" style="256" bestFit="1" customWidth="1"/>
    <col min="4354" max="4354" width="76.33203125" style="256" customWidth="1"/>
    <col min="4355" max="4355" width="10.88671875" style="256" customWidth="1"/>
    <col min="4356" max="4356" width="13.77734375" style="256" customWidth="1"/>
    <col min="4357" max="4357" width="11.44140625" style="256" customWidth="1"/>
    <col min="4358" max="4358" width="13.5546875" style="256" customWidth="1"/>
    <col min="4359" max="4608" width="8.33203125" style="256"/>
    <col min="4609" max="4609" width="10.6640625" style="256" bestFit="1" customWidth="1"/>
    <col min="4610" max="4610" width="76.33203125" style="256" customWidth="1"/>
    <col min="4611" max="4611" width="10.88671875" style="256" customWidth="1"/>
    <col min="4612" max="4612" width="13.77734375" style="256" customWidth="1"/>
    <col min="4613" max="4613" width="11.44140625" style="256" customWidth="1"/>
    <col min="4614" max="4614" width="13.5546875" style="256" customWidth="1"/>
    <col min="4615" max="4864" width="8.33203125" style="256"/>
    <col min="4865" max="4865" width="10.6640625" style="256" bestFit="1" customWidth="1"/>
    <col min="4866" max="4866" width="76.33203125" style="256" customWidth="1"/>
    <col min="4867" max="4867" width="10.88671875" style="256" customWidth="1"/>
    <col min="4868" max="4868" width="13.77734375" style="256" customWidth="1"/>
    <col min="4869" max="4869" width="11.44140625" style="256" customWidth="1"/>
    <col min="4870" max="4870" width="13.5546875" style="256" customWidth="1"/>
    <col min="4871" max="5120" width="8.33203125" style="256"/>
    <col min="5121" max="5121" width="10.6640625" style="256" bestFit="1" customWidth="1"/>
    <col min="5122" max="5122" width="76.33203125" style="256" customWidth="1"/>
    <col min="5123" max="5123" width="10.88671875" style="256" customWidth="1"/>
    <col min="5124" max="5124" width="13.77734375" style="256" customWidth="1"/>
    <col min="5125" max="5125" width="11.44140625" style="256" customWidth="1"/>
    <col min="5126" max="5126" width="13.5546875" style="256" customWidth="1"/>
    <col min="5127" max="5376" width="8.33203125" style="256"/>
    <col min="5377" max="5377" width="10.6640625" style="256" bestFit="1" customWidth="1"/>
    <col min="5378" max="5378" width="76.33203125" style="256" customWidth="1"/>
    <col min="5379" max="5379" width="10.88671875" style="256" customWidth="1"/>
    <col min="5380" max="5380" width="13.77734375" style="256" customWidth="1"/>
    <col min="5381" max="5381" width="11.44140625" style="256" customWidth="1"/>
    <col min="5382" max="5382" width="13.5546875" style="256" customWidth="1"/>
    <col min="5383" max="5632" width="8.33203125" style="256"/>
    <col min="5633" max="5633" width="10.6640625" style="256" bestFit="1" customWidth="1"/>
    <col min="5634" max="5634" width="76.33203125" style="256" customWidth="1"/>
    <col min="5635" max="5635" width="10.88671875" style="256" customWidth="1"/>
    <col min="5636" max="5636" width="13.77734375" style="256" customWidth="1"/>
    <col min="5637" max="5637" width="11.44140625" style="256" customWidth="1"/>
    <col min="5638" max="5638" width="13.5546875" style="256" customWidth="1"/>
    <col min="5639" max="5888" width="8.33203125" style="256"/>
    <col min="5889" max="5889" width="10.6640625" style="256" bestFit="1" customWidth="1"/>
    <col min="5890" max="5890" width="76.33203125" style="256" customWidth="1"/>
    <col min="5891" max="5891" width="10.88671875" style="256" customWidth="1"/>
    <col min="5892" max="5892" width="13.77734375" style="256" customWidth="1"/>
    <col min="5893" max="5893" width="11.44140625" style="256" customWidth="1"/>
    <col min="5894" max="5894" width="13.5546875" style="256" customWidth="1"/>
    <col min="5895" max="6144" width="8.33203125" style="256"/>
    <col min="6145" max="6145" width="10.6640625" style="256" bestFit="1" customWidth="1"/>
    <col min="6146" max="6146" width="76.33203125" style="256" customWidth="1"/>
    <col min="6147" max="6147" width="10.88671875" style="256" customWidth="1"/>
    <col min="6148" max="6148" width="13.77734375" style="256" customWidth="1"/>
    <col min="6149" max="6149" width="11.44140625" style="256" customWidth="1"/>
    <col min="6150" max="6150" width="13.5546875" style="256" customWidth="1"/>
    <col min="6151" max="6400" width="8.33203125" style="256"/>
    <col min="6401" max="6401" width="10.6640625" style="256" bestFit="1" customWidth="1"/>
    <col min="6402" max="6402" width="76.33203125" style="256" customWidth="1"/>
    <col min="6403" max="6403" width="10.88671875" style="256" customWidth="1"/>
    <col min="6404" max="6404" width="13.77734375" style="256" customWidth="1"/>
    <col min="6405" max="6405" width="11.44140625" style="256" customWidth="1"/>
    <col min="6406" max="6406" width="13.5546875" style="256" customWidth="1"/>
    <col min="6407" max="6656" width="8.33203125" style="256"/>
    <col min="6657" max="6657" width="10.6640625" style="256" bestFit="1" customWidth="1"/>
    <col min="6658" max="6658" width="76.33203125" style="256" customWidth="1"/>
    <col min="6659" max="6659" width="10.88671875" style="256" customWidth="1"/>
    <col min="6660" max="6660" width="13.77734375" style="256" customWidth="1"/>
    <col min="6661" max="6661" width="11.44140625" style="256" customWidth="1"/>
    <col min="6662" max="6662" width="13.5546875" style="256" customWidth="1"/>
    <col min="6663" max="6912" width="8.33203125" style="256"/>
    <col min="6913" max="6913" width="10.6640625" style="256" bestFit="1" customWidth="1"/>
    <col min="6914" max="6914" width="76.33203125" style="256" customWidth="1"/>
    <col min="6915" max="6915" width="10.88671875" style="256" customWidth="1"/>
    <col min="6916" max="6916" width="13.77734375" style="256" customWidth="1"/>
    <col min="6917" max="6917" width="11.44140625" style="256" customWidth="1"/>
    <col min="6918" max="6918" width="13.5546875" style="256" customWidth="1"/>
    <col min="6919" max="7168" width="8.33203125" style="256"/>
    <col min="7169" max="7169" width="10.6640625" style="256" bestFit="1" customWidth="1"/>
    <col min="7170" max="7170" width="76.33203125" style="256" customWidth="1"/>
    <col min="7171" max="7171" width="10.88671875" style="256" customWidth="1"/>
    <col min="7172" max="7172" width="13.77734375" style="256" customWidth="1"/>
    <col min="7173" max="7173" width="11.44140625" style="256" customWidth="1"/>
    <col min="7174" max="7174" width="13.5546875" style="256" customWidth="1"/>
    <col min="7175" max="7424" width="8.33203125" style="256"/>
    <col min="7425" max="7425" width="10.6640625" style="256" bestFit="1" customWidth="1"/>
    <col min="7426" max="7426" width="76.33203125" style="256" customWidth="1"/>
    <col min="7427" max="7427" width="10.88671875" style="256" customWidth="1"/>
    <col min="7428" max="7428" width="13.77734375" style="256" customWidth="1"/>
    <col min="7429" max="7429" width="11.44140625" style="256" customWidth="1"/>
    <col min="7430" max="7430" width="13.5546875" style="256" customWidth="1"/>
    <col min="7431" max="7680" width="8.33203125" style="256"/>
    <col min="7681" max="7681" width="10.6640625" style="256" bestFit="1" customWidth="1"/>
    <col min="7682" max="7682" width="76.33203125" style="256" customWidth="1"/>
    <col min="7683" max="7683" width="10.88671875" style="256" customWidth="1"/>
    <col min="7684" max="7684" width="13.77734375" style="256" customWidth="1"/>
    <col min="7685" max="7685" width="11.44140625" style="256" customWidth="1"/>
    <col min="7686" max="7686" width="13.5546875" style="256" customWidth="1"/>
    <col min="7687" max="7936" width="8.33203125" style="256"/>
    <col min="7937" max="7937" width="10.6640625" style="256" bestFit="1" customWidth="1"/>
    <col min="7938" max="7938" width="76.33203125" style="256" customWidth="1"/>
    <col min="7939" max="7939" width="10.88671875" style="256" customWidth="1"/>
    <col min="7940" max="7940" width="13.77734375" style="256" customWidth="1"/>
    <col min="7941" max="7941" width="11.44140625" style="256" customWidth="1"/>
    <col min="7942" max="7942" width="13.5546875" style="256" customWidth="1"/>
    <col min="7943" max="8192" width="8.33203125" style="256"/>
    <col min="8193" max="8193" width="10.6640625" style="256" bestFit="1" customWidth="1"/>
    <col min="8194" max="8194" width="76.33203125" style="256" customWidth="1"/>
    <col min="8195" max="8195" width="10.88671875" style="256" customWidth="1"/>
    <col min="8196" max="8196" width="13.77734375" style="256" customWidth="1"/>
    <col min="8197" max="8197" width="11.44140625" style="256" customWidth="1"/>
    <col min="8198" max="8198" width="13.5546875" style="256" customWidth="1"/>
    <col min="8199" max="8448" width="8.33203125" style="256"/>
    <col min="8449" max="8449" width="10.6640625" style="256" bestFit="1" customWidth="1"/>
    <col min="8450" max="8450" width="76.33203125" style="256" customWidth="1"/>
    <col min="8451" max="8451" width="10.88671875" style="256" customWidth="1"/>
    <col min="8452" max="8452" width="13.77734375" style="256" customWidth="1"/>
    <col min="8453" max="8453" width="11.44140625" style="256" customWidth="1"/>
    <col min="8454" max="8454" width="13.5546875" style="256" customWidth="1"/>
    <col min="8455" max="8704" width="8.33203125" style="256"/>
    <col min="8705" max="8705" width="10.6640625" style="256" bestFit="1" customWidth="1"/>
    <col min="8706" max="8706" width="76.33203125" style="256" customWidth="1"/>
    <col min="8707" max="8707" width="10.88671875" style="256" customWidth="1"/>
    <col min="8708" max="8708" width="13.77734375" style="256" customWidth="1"/>
    <col min="8709" max="8709" width="11.44140625" style="256" customWidth="1"/>
    <col min="8710" max="8710" width="13.5546875" style="256" customWidth="1"/>
    <col min="8711" max="8960" width="8.33203125" style="256"/>
    <col min="8961" max="8961" width="10.6640625" style="256" bestFit="1" customWidth="1"/>
    <col min="8962" max="8962" width="76.33203125" style="256" customWidth="1"/>
    <col min="8963" max="8963" width="10.88671875" style="256" customWidth="1"/>
    <col min="8964" max="8964" width="13.77734375" style="256" customWidth="1"/>
    <col min="8965" max="8965" width="11.44140625" style="256" customWidth="1"/>
    <col min="8966" max="8966" width="13.5546875" style="256" customWidth="1"/>
    <col min="8967" max="9216" width="8.33203125" style="256"/>
    <col min="9217" max="9217" width="10.6640625" style="256" bestFit="1" customWidth="1"/>
    <col min="9218" max="9218" width="76.33203125" style="256" customWidth="1"/>
    <col min="9219" max="9219" width="10.88671875" style="256" customWidth="1"/>
    <col min="9220" max="9220" width="13.77734375" style="256" customWidth="1"/>
    <col min="9221" max="9221" width="11.44140625" style="256" customWidth="1"/>
    <col min="9222" max="9222" width="13.5546875" style="256" customWidth="1"/>
    <col min="9223" max="9472" width="8.33203125" style="256"/>
    <col min="9473" max="9473" width="10.6640625" style="256" bestFit="1" customWidth="1"/>
    <col min="9474" max="9474" width="76.33203125" style="256" customWidth="1"/>
    <col min="9475" max="9475" width="10.88671875" style="256" customWidth="1"/>
    <col min="9476" max="9476" width="13.77734375" style="256" customWidth="1"/>
    <col min="9477" max="9477" width="11.44140625" style="256" customWidth="1"/>
    <col min="9478" max="9478" width="13.5546875" style="256" customWidth="1"/>
    <col min="9479" max="9728" width="8.33203125" style="256"/>
    <col min="9729" max="9729" width="10.6640625" style="256" bestFit="1" customWidth="1"/>
    <col min="9730" max="9730" width="76.33203125" style="256" customWidth="1"/>
    <col min="9731" max="9731" width="10.88671875" style="256" customWidth="1"/>
    <col min="9732" max="9732" width="13.77734375" style="256" customWidth="1"/>
    <col min="9733" max="9733" width="11.44140625" style="256" customWidth="1"/>
    <col min="9734" max="9734" width="13.5546875" style="256" customWidth="1"/>
    <col min="9735" max="9984" width="8.33203125" style="256"/>
    <col min="9985" max="9985" width="10.6640625" style="256" bestFit="1" customWidth="1"/>
    <col min="9986" max="9986" width="76.33203125" style="256" customWidth="1"/>
    <col min="9987" max="9987" width="10.88671875" style="256" customWidth="1"/>
    <col min="9988" max="9988" width="13.77734375" style="256" customWidth="1"/>
    <col min="9989" max="9989" width="11.44140625" style="256" customWidth="1"/>
    <col min="9990" max="9990" width="13.5546875" style="256" customWidth="1"/>
    <col min="9991" max="10240" width="8.33203125" style="256"/>
    <col min="10241" max="10241" width="10.6640625" style="256" bestFit="1" customWidth="1"/>
    <col min="10242" max="10242" width="76.33203125" style="256" customWidth="1"/>
    <col min="10243" max="10243" width="10.88671875" style="256" customWidth="1"/>
    <col min="10244" max="10244" width="13.77734375" style="256" customWidth="1"/>
    <col min="10245" max="10245" width="11.44140625" style="256" customWidth="1"/>
    <col min="10246" max="10246" width="13.5546875" style="256" customWidth="1"/>
    <col min="10247" max="10496" width="8.33203125" style="256"/>
    <col min="10497" max="10497" width="10.6640625" style="256" bestFit="1" customWidth="1"/>
    <col min="10498" max="10498" width="76.33203125" style="256" customWidth="1"/>
    <col min="10499" max="10499" width="10.88671875" style="256" customWidth="1"/>
    <col min="10500" max="10500" width="13.77734375" style="256" customWidth="1"/>
    <col min="10501" max="10501" width="11.44140625" style="256" customWidth="1"/>
    <col min="10502" max="10502" width="13.5546875" style="256" customWidth="1"/>
    <col min="10503" max="10752" width="8.33203125" style="256"/>
    <col min="10753" max="10753" width="10.6640625" style="256" bestFit="1" customWidth="1"/>
    <col min="10754" max="10754" width="76.33203125" style="256" customWidth="1"/>
    <col min="10755" max="10755" width="10.88671875" style="256" customWidth="1"/>
    <col min="10756" max="10756" width="13.77734375" style="256" customWidth="1"/>
    <col min="10757" max="10757" width="11.44140625" style="256" customWidth="1"/>
    <col min="10758" max="10758" width="13.5546875" style="256" customWidth="1"/>
    <col min="10759" max="11008" width="8.33203125" style="256"/>
    <col min="11009" max="11009" width="10.6640625" style="256" bestFit="1" customWidth="1"/>
    <col min="11010" max="11010" width="76.33203125" style="256" customWidth="1"/>
    <col min="11011" max="11011" width="10.88671875" style="256" customWidth="1"/>
    <col min="11012" max="11012" width="13.77734375" style="256" customWidth="1"/>
    <col min="11013" max="11013" width="11.44140625" style="256" customWidth="1"/>
    <col min="11014" max="11014" width="13.5546875" style="256" customWidth="1"/>
    <col min="11015" max="11264" width="8.33203125" style="256"/>
    <col min="11265" max="11265" width="10.6640625" style="256" bestFit="1" customWidth="1"/>
    <col min="11266" max="11266" width="76.33203125" style="256" customWidth="1"/>
    <col min="11267" max="11267" width="10.88671875" style="256" customWidth="1"/>
    <col min="11268" max="11268" width="13.77734375" style="256" customWidth="1"/>
    <col min="11269" max="11269" width="11.44140625" style="256" customWidth="1"/>
    <col min="11270" max="11270" width="13.5546875" style="256" customWidth="1"/>
    <col min="11271" max="11520" width="8.33203125" style="256"/>
    <col min="11521" max="11521" width="10.6640625" style="256" bestFit="1" customWidth="1"/>
    <col min="11522" max="11522" width="76.33203125" style="256" customWidth="1"/>
    <col min="11523" max="11523" width="10.88671875" style="256" customWidth="1"/>
    <col min="11524" max="11524" width="13.77734375" style="256" customWidth="1"/>
    <col min="11525" max="11525" width="11.44140625" style="256" customWidth="1"/>
    <col min="11526" max="11526" width="13.5546875" style="256" customWidth="1"/>
    <col min="11527" max="11776" width="8.33203125" style="256"/>
    <col min="11777" max="11777" width="10.6640625" style="256" bestFit="1" customWidth="1"/>
    <col min="11778" max="11778" width="76.33203125" style="256" customWidth="1"/>
    <col min="11779" max="11779" width="10.88671875" style="256" customWidth="1"/>
    <col min="11780" max="11780" width="13.77734375" style="256" customWidth="1"/>
    <col min="11781" max="11781" width="11.44140625" style="256" customWidth="1"/>
    <col min="11782" max="11782" width="13.5546875" style="256" customWidth="1"/>
    <col min="11783" max="12032" width="8.33203125" style="256"/>
    <col min="12033" max="12033" width="10.6640625" style="256" bestFit="1" customWidth="1"/>
    <col min="12034" max="12034" width="76.33203125" style="256" customWidth="1"/>
    <col min="12035" max="12035" width="10.88671875" style="256" customWidth="1"/>
    <col min="12036" max="12036" width="13.77734375" style="256" customWidth="1"/>
    <col min="12037" max="12037" width="11.44140625" style="256" customWidth="1"/>
    <col min="12038" max="12038" width="13.5546875" style="256" customWidth="1"/>
    <col min="12039" max="12288" width="8.33203125" style="256"/>
    <col min="12289" max="12289" width="10.6640625" style="256" bestFit="1" customWidth="1"/>
    <col min="12290" max="12290" width="76.33203125" style="256" customWidth="1"/>
    <col min="12291" max="12291" width="10.88671875" style="256" customWidth="1"/>
    <col min="12292" max="12292" width="13.77734375" style="256" customWidth="1"/>
    <col min="12293" max="12293" width="11.44140625" style="256" customWidth="1"/>
    <col min="12294" max="12294" width="13.5546875" style="256" customWidth="1"/>
    <col min="12295" max="12544" width="8.33203125" style="256"/>
    <col min="12545" max="12545" width="10.6640625" style="256" bestFit="1" customWidth="1"/>
    <col min="12546" max="12546" width="76.33203125" style="256" customWidth="1"/>
    <col min="12547" max="12547" width="10.88671875" style="256" customWidth="1"/>
    <col min="12548" max="12548" width="13.77734375" style="256" customWidth="1"/>
    <col min="12549" max="12549" width="11.44140625" style="256" customWidth="1"/>
    <col min="12550" max="12550" width="13.5546875" style="256" customWidth="1"/>
    <col min="12551" max="12800" width="8.33203125" style="256"/>
    <col min="12801" max="12801" width="10.6640625" style="256" bestFit="1" customWidth="1"/>
    <col min="12802" max="12802" width="76.33203125" style="256" customWidth="1"/>
    <col min="12803" max="12803" width="10.88671875" style="256" customWidth="1"/>
    <col min="12804" max="12804" width="13.77734375" style="256" customWidth="1"/>
    <col min="12805" max="12805" width="11.44140625" style="256" customWidth="1"/>
    <col min="12806" max="12806" width="13.5546875" style="256" customWidth="1"/>
    <col min="12807" max="13056" width="8.33203125" style="256"/>
    <col min="13057" max="13057" width="10.6640625" style="256" bestFit="1" customWidth="1"/>
    <col min="13058" max="13058" width="76.33203125" style="256" customWidth="1"/>
    <col min="13059" max="13059" width="10.88671875" style="256" customWidth="1"/>
    <col min="13060" max="13060" width="13.77734375" style="256" customWidth="1"/>
    <col min="13061" max="13061" width="11.44140625" style="256" customWidth="1"/>
    <col min="13062" max="13062" width="13.5546875" style="256" customWidth="1"/>
    <col min="13063" max="13312" width="8.33203125" style="256"/>
    <col min="13313" max="13313" width="10.6640625" style="256" bestFit="1" customWidth="1"/>
    <col min="13314" max="13314" width="76.33203125" style="256" customWidth="1"/>
    <col min="13315" max="13315" width="10.88671875" style="256" customWidth="1"/>
    <col min="13316" max="13316" width="13.77734375" style="256" customWidth="1"/>
    <col min="13317" max="13317" width="11.44140625" style="256" customWidth="1"/>
    <col min="13318" max="13318" width="13.5546875" style="256" customWidth="1"/>
    <col min="13319" max="13568" width="8.33203125" style="256"/>
    <col min="13569" max="13569" width="10.6640625" style="256" bestFit="1" customWidth="1"/>
    <col min="13570" max="13570" width="76.33203125" style="256" customWidth="1"/>
    <col min="13571" max="13571" width="10.88671875" style="256" customWidth="1"/>
    <col min="13572" max="13572" width="13.77734375" style="256" customWidth="1"/>
    <col min="13573" max="13573" width="11.44140625" style="256" customWidth="1"/>
    <col min="13574" max="13574" width="13.5546875" style="256" customWidth="1"/>
    <col min="13575" max="13824" width="8.33203125" style="256"/>
    <col min="13825" max="13825" width="10.6640625" style="256" bestFit="1" customWidth="1"/>
    <col min="13826" max="13826" width="76.33203125" style="256" customWidth="1"/>
    <col min="13827" max="13827" width="10.88671875" style="256" customWidth="1"/>
    <col min="13828" max="13828" width="13.77734375" style="256" customWidth="1"/>
    <col min="13829" max="13829" width="11.44140625" style="256" customWidth="1"/>
    <col min="13830" max="13830" width="13.5546875" style="256" customWidth="1"/>
    <col min="13831" max="14080" width="8.33203125" style="256"/>
    <col min="14081" max="14081" width="10.6640625" style="256" bestFit="1" customWidth="1"/>
    <col min="14082" max="14082" width="76.33203125" style="256" customWidth="1"/>
    <col min="14083" max="14083" width="10.88671875" style="256" customWidth="1"/>
    <col min="14084" max="14084" width="13.77734375" style="256" customWidth="1"/>
    <col min="14085" max="14085" width="11.44140625" style="256" customWidth="1"/>
    <col min="14086" max="14086" width="13.5546875" style="256" customWidth="1"/>
    <col min="14087" max="14336" width="8.33203125" style="256"/>
    <col min="14337" max="14337" width="10.6640625" style="256" bestFit="1" customWidth="1"/>
    <col min="14338" max="14338" width="76.33203125" style="256" customWidth="1"/>
    <col min="14339" max="14339" width="10.88671875" style="256" customWidth="1"/>
    <col min="14340" max="14340" width="13.77734375" style="256" customWidth="1"/>
    <col min="14341" max="14341" width="11.44140625" style="256" customWidth="1"/>
    <col min="14342" max="14342" width="13.5546875" style="256" customWidth="1"/>
    <col min="14343" max="14592" width="8.33203125" style="256"/>
    <col min="14593" max="14593" width="10.6640625" style="256" bestFit="1" customWidth="1"/>
    <col min="14594" max="14594" width="76.33203125" style="256" customWidth="1"/>
    <col min="14595" max="14595" width="10.88671875" style="256" customWidth="1"/>
    <col min="14596" max="14596" width="13.77734375" style="256" customWidth="1"/>
    <col min="14597" max="14597" width="11.44140625" style="256" customWidth="1"/>
    <col min="14598" max="14598" width="13.5546875" style="256" customWidth="1"/>
    <col min="14599" max="14848" width="8.33203125" style="256"/>
    <col min="14849" max="14849" width="10.6640625" style="256" bestFit="1" customWidth="1"/>
    <col min="14850" max="14850" width="76.33203125" style="256" customWidth="1"/>
    <col min="14851" max="14851" width="10.88671875" style="256" customWidth="1"/>
    <col min="14852" max="14852" width="13.77734375" style="256" customWidth="1"/>
    <col min="14853" max="14853" width="11.44140625" style="256" customWidth="1"/>
    <col min="14854" max="14854" width="13.5546875" style="256" customWidth="1"/>
    <col min="14855" max="15104" width="8.33203125" style="256"/>
    <col min="15105" max="15105" width="10.6640625" style="256" bestFit="1" customWidth="1"/>
    <col min="15106" max="15106" width="76.33203125" style="256" customWidth="1"/>
    <col min="15107" max="15107" width="10.88671875" style="256" customWidth="1"/>
    <col min="15108" max="15108" width="13.77734375" style="256" customWidth="1"/>
    <col min="15109" max="15109" width="11.44140625" style="256" customWidth="1"/>
    <col min="15110" max="15110" width="13.5546875" style="256" customWidth="1"/>
    <col min="15111" max="15360" width="8.33203125" style="256"/>
    <col min="15361" max="15361" width="10.6640625" style="256" bestFit="1" customWidth="1"/>
    <col min="15362" max="15362" width="76.33203125" style="256" customWidth="1"/>
    <col min="15363" max="15363" width="10.88671875" style="256" customWidth="1"/>
    <col min="15364" max="15364" width="13.77734375" style="256" customWidth="1"/>
    <col min="15365" max="15365" width="11.44140625" style="256" customWidth="1"/>
    <col min="15366" max="15366" width="13.5546875" style="256" customWidth="1"/>
    <col min="15367" max="15616" width="8.33203125" style="256"/>
    <col min="15617" max="15617" width="10.6640625" style="256" bestFit="1" customWidth="1"/>
    <col min="15618" max="15618" width="76.33203125" style="256" customWidth="1"/>
    <col min="15619" max="15619" width="10.88671875" style="256" customWidth="1"/>
    <col min="15620" max="15620" width="13.77734375" style="256" customWidth="1"/>
    <col min="15621" max="15621" width="11.44140625" style="256" customWidth="1"/>
    <col min="15622" max="15622" width="13.5546875" style="256" customWidth="1"/>
    <col min="15623" max="15872" width="8.33203125" style="256"/>
    <col min="15873" max="15873" width="10.6640625" style="256" bestFit="1" customWidth="1"/>
    <col min="15874" max="15874" width="76.33203125" style="256" customWidth="1"/>
    <col min="15875" max="15875" width="10.88671875" style="256" customWidth="1"/>
    <col min="15876" max="15876" width="13.77734375" style="256" customWidth="1"/>
    <col min="15877" max="15877" width="11.44140625" style="256" customWidth="1"/>
    <col min="15878" max="15878" width="13.5546875" style="256" customWidth="1"/>
    <col min="15879" max="16128" width="8.33203125" style="256"/>
    <col min="16129" max="16129" width="10.6640625" style="256" bestFit="1" customWidth="1"/>
    <col min="16130" max="16130" width="76.33203125" style="256" customWidth="1"/>
    <col min="16131" max="16131" width="10.88671875" style="256" customWidth="1"/>
    <col min="16132" max="16132" width="13.77734375" style="256" customWidth="1"/>
    <col min="16133" max="16133" width="11.44140625" style="256" customWidth="1"/>
    <col min="16134" max="16134" width="13.5546875" style="256" customWidth="1"/>
    <col min="16135" max="16384" width="8.33203125" style="256"/>
  </cols>
  <sheetData>
    <row r="1" spans="1:10" x14ac:dyDescent="0.25">
      <c r="A1" s="1233" t="s">
        <v>111</v>
      </c>
      <c r="B1" s="1233"/>
      <c r="C1" s="1233"/>
      <c r="D1" s="1233"/>
      <c r="E1" s="1233"/>
      <c r="F1" s="1233"/>
    </row>
    <row r="2" spans="1:10" x14ac:dyDescent="0.25">
      <c r="A2" s="257"/>
      <c r="B2" s="258" t="s">
        <v>318</v>
      </c>
      <c r="D2" s="259"/>
      <c r="E2" s="259"/>
      <c r="F2" s="259"/>
    </row>
    <row r="3" spans="1:10" ht="13.8" thickBot="1" x14ac:dyDescent="0.3">
      <c r="A3" s="260"/>
    </row>
    <row r="4" spans="1:10" x14ac:dyDescent="0.25">
      <c r="A4" s="1234" t="s">
        <v>319</v>
      </c>
      <c r="B4" s="1236" t="s">
        <v>320</v>
      </c>
      <c r="C4" s="1238" t="s">
        <v>321</v>
      </c>
      <c r="D4" s="1238" t="s">
        <v>322</v>
      </c>
      <c r="E4" s="1238" t="s">
        <v>224</v>
      </c>
      <c r="F4" s="1240" t="s">
        <v>8</v>
      </c>
    </row>
    <row r="5" spans="1:10" ht="26.4" customHeight="1" thickBot="1" x14ac:dyDescent="0.3">
      <c r="A5" s="1235"/>
      <c r="B5" s="1237"/>
      <c r="C5" s="1239"/>
      <c r="D5" s="1239"/>
      <c r="E5" s="1239"/>
      <c r="F5" s="1241"/>
    </row>
    <row r="6" spans="1:10" s="266" customFormat="1" ht="20.100000000000001" customHeight="1" x14ac:dyDescent="0.25">
      <c r="A6" s="262">
        <v>111</v>
      </c>
      <c r="B6" s="263" t="s">
        <v>323</v>
      </c>
      <c r="C6" s="264">
        <v>12980313</v>
      </c>
      <c r="D6" s="264">
        <v>12980339</v>
      </c>
      <c r="E6" s="264">
        <v>14824181</v>
      </c>
      <c r="F6" s="265">
        <v>114.20488324688594</v>
      </c>
    </row>
    <row r="7" spans="1:10" s="266" customFormat="1" ht="20.100000000000001" customHeight="1" x14ac:dyDescent="0.25">
      <c r="A7" s="267">
        <v>1142</v>
      </c>
      <c r="B7" s="268" t="s">
        <v>324</v>
      </c>
      <c r="C7" s="269">
        <v>0</v>
      </c>
      <c r="D7" s="269">
        <v>0</v>
      </c>
      <c r="E7" s="269">
        <v>0</v>
      </c>
      <c r="F7" s="270">
        <v>0</v>
      </c>
      <c r="J7" s="271"/>
    </row>
    <row r="8" spans="1:10" s="266" customFormat="1" ht="20.100000000000001" customHeight="1" x14ac:dyDescent="0.25">
      <c r="A8" s="267">
        <v>1172</v>
      </c>
      <c r="B8" s="268" t="s">
        <v>325</v>
      </c>
      <c r="C8" s="269">
        <v>0</v>
      </c>
      <c r="D8" s="269">
        <v>0</v>
      </c>
      <c r="E8" s="269">
        <v>0</v>
      </c>
      <c r="F8" s="270">
        <v>0</v>
      </c>
    </row>
    <row r="9" spans="1:10" s="266" customFormat="1" ht="20.100000000000001" customHeight="1" x14ac:dyDescent="0.25">
      <c r="A9" s="267" t="s">
        <v>326</v>
      </c>
      <c r="B9" s="268" t="s">
        <v>327</v>
      </c>
      <c r="C9" s="269">
        <v>40811</v>
      </c>
      <c r="D9" s="269">
        <v>40811</v>
      </c>
      <c r="E9" s="269">
        <v>38862</v>
      </c>
      <c r="F9" s="270">
        <v>95.224326774644084</v>
      </c>
    </row>
    <row r="10" spans="1:10" s="266" customFormat="1" ht="20.100000000000001" customHeight="1" x14ac:dyDescent="0.25">
      <c r="A10" s="267" t="s">
        <v>328</v>
      </c>
      <c r="B10" s="268" t="s">
        <v>329</v>
      </c>
      <c r="C10" s="269">
        <v>0</v>
      </c>
      <c r="D10" s="269">
        <v>0</v>
      </c>
      <c r="E10" s="269">
        <v>0</v>
      </c>
      <c r="F10" s="270">
        <v>0</v>
      </c>
    </row>
    <row r="11" spans="1:10" s="266" customFormat="1" ht="20.100000000000001" customHeight="1" x14ac:dyDescent="0.25">
      <c r="A11" s="267" t="s">
        <v>330</v>
      </c>
      <c r="B11" s="268" t="s">
        <v>329</v>
      </c>
      <c r="C11" s="269">
        <v>0</v>
      </c>
      <c r="D11" s="269">
        <v>0</v>
      </c>
      <c r="E11" s="269">
        <v>13</v>
      </c>
      <c r="F11" s="270">
        <v>0</v>
      </c>
    </row>
    <row r="12" spans="1:10" s="266" customFormat="1" ht="39.6" x14ac:dyDescent="0.25">
      <c r="A12" s="267" t="s">
        <v>331</v>
      </c>
      <c r="B12" s="268" t="s">
        <v>332</v>
      </c>
      <c r="C12" s="269">
        <v>0</v>
      </c>
      <c r="D12" s="269">
        <v>0</v>
      </c>
      <c r="E12" s="269">
        <v>4903</v>
      </c>
      <c r="F12" s="270">
        <v>0</v>
      </c>
    </row>
    <row r="13" spans="1:10" s="266" customFormat="1" ht="26.4" x14ac:dyDescent="0.25">
      <c r="A13" s="267" t="s">
        <v>333</v>
      </c>
      <c r="B13" s="268" t="s">
        <v>334</v>
      </c>
      <c r="C13" s="269">
        <v>0</v>
      </c>
      <c r="D13" s="269">
        <v>0</v>
      </c>
      <c r="E13" s="269">
        <v>1443</v>
      </c>
      <c r="F13" s="270">
        <v>0</v>
      </c>
    </row>
    <row r="14" spans="1:10" s="266" customFormat="1" ht="20.100000000000001" customHeight="1" x14ac:dyDescent="0.25">
      <c r="A14" s="267" t="s">
        <v>335</v>
      </c>
      <c r="B14" s="268" t="s">
        <v>336</v>
      </c>
      <c r="C14" s="269">
        <v>0</v>
      </c>
      <c r="D14" s="269">
        <v>0</v>
      </c>
      <c r="E14" s="269">
        <v>3910</v>
      </c>
      <c r="F14" s="270">
        <v>0</v>
      </c>
    </row>
    <row r="15" spans="1:10" s="266" customFormat="1" ht="20.100000000000001" customHeight="1" x14ac:dyDescent="0.25">
      <c r="A15" s="267" t="s">
        <v>337</v>
      </c>
      <c r="B15" s="268" t="s">
        <v>338</v>
      </c>
      <c r="C15" s="269">
        <v>0</v>
      </c>
      <c r="D15" s="269">
        <v>0</v>
      </c>
      <c r="E15" s="269">
        <v>4882</v>
      </c>
      <c r="F15" s="270">
        <v>0</v>
      </c>
    </row>
    <row r="16" spans="1:10" s="266" customFormat="1" ht="20.100000000000001" customHeight="1" x14ac:dyDescent="0.25">
      <c r="A16" s="267" t="s">
        <v>339</v>
      </c>
      <c r="B16" s="268" t="s">
        <v>340</v>
      </c>
      <c r="C16" s="269">
        <v>0</v>
      </c>
      <c r="D16" s="269">
        <v>0</v>
      </c>
      <c r="E16" s="269">
        <v>1527</v>
      </c>
      <c r="F16" s="270">
        <v>0</v>
      </c>
    </row>
    <row r="17" spans="1:6" s="266" customFormat="1" ht="20.100000000000001" customHeight="1" x14ac:dyDescent="0.25">
      <c r="A17" s="267">
        <v>1302</v>
      </c>
      <c r="B17" s="268" t="s">
        <v>341</v>
      </c>
      <c r="C17" s="269">
        <v>0</v>
      </c>
      <c r="D17" s="269">
        <v>0</v>
      </c>
      <c r="E17" s="269">
        <v>27</v>
      </c>
      <c r="F17" s="270">
        <v>0</v>
      </c>
    </row>
    <row r="18" spans="1:6" s="266" customFormat="1" ht="20.100000000000001" customHeight="1" x14ac:dyDescent="0.25">
      <c r="A18" s="267" t="s">
        <v>342</v>
      </c>
      <c r="B18" s="268" t="s">
        <v>343</v>
      </c>
      <c r="C18" s="269">
        <v>0</v>
      </c>
      <c r="D18" s="269">
        <v>0</v>
      </c>
      <c r="E18" s="269">
        <v>8</v>
      </c>
      <c r="F18" s="270">
        <v>0</v>
      </c>
    </row>
    <row r="19" spans="1:6" s="266" customFormat="1" ht="20.100000000000001" customHeight="1" x14ac:dyDescent="0.25">
      <c r="A19" s="267" t="s">
        <v>344</v>
      </c>
      <c r="B19" s="268" t="s">
        <v>345</v>
      </c>
      <c r="C19" s="269">
        <v>0</v>
      </c>
      <c r="D19" s="269">
        <v>0</v>
      </c>
      <c r="E19" s="269">
        <v>3</v>
      </c>
      <c r="F19" s="270">
        <v>0</v>
      </c>
    </row>
    <row r="20" spans="1:6" s="266" customFormat="1" ht="20.100000000000001" customHeight="1" x14ac:dyDescent="0.25">
      <c r="A20" s="267" t="s">
        <v>346</v>
      </c>
      <c r="B20" s="268" t="s">
        <v>347</v>
      </c>
      <c r="C20" s="269">
        <v>0</v>
      </c>
      <c r="D20" s="269">
        <v>0</v>
      </c>
      <c r="E20" s="269">
        <v>17</v>
      </c>
      <c r="F20" s="270">
        <v>0</v>
      </c>
    </row>
    <row r="21" spans="1:6" s="266" customFormat="1" ht="20.100000000000001" customHeight="1" x14ac:dyDescent="0.25">
      <c r="A21" s="267" t="s">
        <v>348</v>
      </c>
      <c r="B21" s="268" t="s">
        <v>349</v>
      </c>
      <c r="C21" s="269">
        <v>0</v>
      </c>
      <c r="D21" s="269">
        <v>0</v>
      </c>
      <c r="E21" s="269">
        <v>1716</v>
      </c>
      <c r="F21" s="270">
        <v>0</v>
      </c>
    </row>
    <row r="22" spans="1:6" s="272" customFormat="1" ht="20.100000000000001" customHeight="1" x14ac:dyDescent="0.3">
      <c r="A22" s="267" t="s">
        <v>350</v>
      </c>
      <c r="B22" s="268" t="s">
        <v>329</v>
      </c>
      <c r="C22" s="269">
        <v>0</v>
      </c>
      <c r="D22" s="269">
        <v>0</v>
      </c>
      <c r="E22" s="269">
        <v>7</v>
      </c>
      <c r="F22" s="270">
        <v>0</v>
      </c>
    </row>
    <row r="23" spans="1:6" s="266" customFormat="1" ht="26.4" x14ac:dyDescent="0.25">
      <c r="A23" s="267" t="s">
        <v>351</v>
      </c>
      <c r="B23" s="268" t="s">
        <v>352</v>
      </c>
      <c r="C23" s="269">
        <v>0</v>
      </c>
      <c r="D23" s="269">
        <v>0</v>
      </c>
      <c r="E23" s="269">
        <v>3609</v>
      </c>
      <c r="F23" s="270">
        <v>0</v>
      </c>
    </row>
    <row r="24" spans="1:6" s="266" customFormat="1" ht="20.100000000000001" customHeight="1" x14ac:dyDescent="0.25">
      <c r="A24" s="267" t="s">
        <v>353</v>
      </c>
      <c r="B24" s="268" t="s">
        <v>354</v>
      </c>
      <c r="C24" s="269">
        <v>0</v>
      </c>
      <c r="D24" s="269">
        <v>0</v>
      </c>
      <c r="E24" s="269">
        <v>460</v>
      </c>
      <c r="F24" s="270">
        <v>0</v>
      </c>
    </row>
    <row r="25" spans="1:6" s="266" customFormat="1" ht="20.100000000000001" customHeight="1" x14ac:dyDescent="0.25">
      <c r="A25" s="267" t="s">
        <v>355</v>
      </c>
      <c r="B25" s="268" t="s">
        <v>356</v>
      </c>
      <c r="C25" s="269">
        <v>965463</v>
      </c>
      <c r="D25" s="269">
        <v>495618</v>
      </c>
      <c r="E25" s="269">
        <v>530385</v>
      </c>
      <c r="F25" s="270">
        <v>107.01487839424719</v>
      </c>
    </row>
    <row r="26" spans="1:6" s="266" customFormat="1" ht="20.100000000000001" customHeight="1" x14ac:dyDescent="0.25">
      <c r="A26" s="267" t="s">
        <v>357</v>
      </c>
      <c r="B26" s="268" t="s">
        <v>356</v>
      </c>
      <c r="C26" s="269">
        <v>0</v>
      </c>
      <c r="D26" s="269">
        <v>0</v>
      </c>
      <c r="E26" s="269">
        <v>8991</v>
      </c>
      <c r="F26" s="270">
        <v>0</v>
      </c>
    </row>
    <row r="27" spans="1:6" s="266" customFormat="1" ht="20.100000000000001" customHeight="1" x14ac:dyDescent="0.25">
      <c r="A27" s="267" t="s">
        <v>358</v>
      </c>
      <c r="B27" s="268" t="s">
        <v>354</v>
      </c>
      <c r="C27" s="269">
        <v>0</v>
      </c>
      <c r="D27" s="269">
        <v>0</v>
      </c>
      <c r="E27" s="269">
        <v>42</v>
      </c>
      <c r="F27" s="270">
        <v>0</v>
      </c>
    </row>
    <row r="28" spans="1:6" s="266" customFormat="1" ht="20.100000000000001" customHeight="1" x14ac:dyDescent="0.25">
      <c r="A28" s="267" t="s">
        <v>359</v>
      </c>
      <c r="B28" s="268" t="s">
        <v>360</v>
      </c>
      <c r="C28" s="269">
        <v>398262</v>
      </c>
      <c r="D28" s="269">
        <v>240346</v>
      </c>
      <c r="E28" s="269">
        <v>243416</v>
      </c>
      <c r="F28" s="270">
        <v>101.27732518951844</v>
      </c>
    </row>
    <row r="29" spans="1:6" s="266" customFormat="1" ht="20.100000000000001" customHeight="1" x14ac:dyDescent="0.25">
      <c r="A29" s="267" t="s">
        <v>361</v>
      </c>
      <c r="B29" s="268" t="s">
        <v>360</v>
      </c>
      <c r="C29" s="269">
        <v>0</v>
      </c>
      <c r="D29" s="269">
        <v>0</v>
      </c>
      <c r="E29" s="269">
        <v>8189</v>
      </c>
      <c r="F29" s="270">
        <v>0</v>
      </c>
    </row>
    <row r="30" spans="1:6" s="266" customFormat="1" ht="20.100000000000001" customHeight="1" x14ac:dyDescent="0.25">
      <c r="A30" s="267" t="s">
        <v>362</v>
      </c>
      <c r="B30" s="268" t="s">
        <v>363</v>
      </c>
      <c r="C30" s="269">
        <v>605817</v>
      </c>
      <c r="D30" s="269">
        <v>246876</v>
      </c>
      <c r="E30" s="269">
        <v>255171</v>
      </c>
      <c r="F30" s="270">
        <v>103.35998638992854</v>
      </c>
    </row>
    <row r="31" spans="1:6" s="266" customFormat="1" ht="20.100000000000001" customHeight="1" x14ac:dyDescent="0.25">
      <c r="A31" s="267" t="s">
        <v>364</v>
      </c>
      <c r="B31" s="268" t="s">
        <v>363</v>
      </c>
      <c r="C31" s="269">
        <v>0</v>
      </c>
      <c r="D31" s="269">
        <v>0</v>
      </c>
      <c r="E31" s="269">
        <v>1987</v>
      </c>
      <c r="F31" s="270">
        <v>0</v>
      </c>
    </row>
    <row r="32" spans="1:6" s="266" customFormat="1" ht="20.100000000000001" customHeight="1" x14ac:dyDescent="0.25">
      <c r="A32" s="267" t="s">
        <v>365</v>
      </c>
      <c r="B32" s="268" t="s">
        <v>366</v>
      </c>
      <c r="C32" s="269">
        <v>0</v>
      </c>
      <c r="D32" s="269">
        <v>0</v>
      </c>
      <c r="E32" s="269">
        <v>408</v>
      </c>
      <c r="F32" s="270">
        <v>0</v>
      </c>
    </row>
    <row r="33" spans="1:6" s="266" customFormat="1" ht="20.100000000000001" customHeight="1" x14ac:dyDescent="0.25">
      <c r="A33" s="267" t="s">
        <v>367</v>
      </c>
      <c r="B33" s="268" t="s">
        <v>368</v>
      </c>
      <c r="C33" s="269">
        <v>4661</v>
      </c>
      <c r="D33" s="269">
        <v>202257</v>
      </c>
      <c r="E33" s="269">
        <v>182652</v>
      </c>
      <c r="F33" s="270">
        <v>90.306886782657699</v>
      </c>
    </row>
    <row r="34" spans="1:6" s="266" customFormat="1" ht="20.100000000000001" customHeight="1" x14ac:dyDescent="0.25">
      <c r="A34" s="267" t="s">
        <v>369</v>
      </c>
      <c r="B34" s="268" t="s">
        <v>370</v>
      </c>
      <c r="C34" s="269">
        <v>4793</v>
      </c>
      <c r="D34" s="269">
        <v>6030</v>
      </c>
      <c r="E34" s="269">
        <v>6030</v>
      </c>
      <c r="F34" s="270">
        <v>100</v>
      </c>
    </row>
    <row r="35" spans="1:6" s="266" customFormat="1" ht="20.100000000000001" customHeight="1" x14ac:dyDescent="0.25">
      <c r="A35" s="267" t="s">
        <v>371</v>
      </c>
      <c r="B35" s="268" t="s">
        <v>370</v>
      </c>
      <c r="C35" s="269">
        <v>0</v>
      </c>
      <c r="D35" s="269">
        <v>0</v>
      </c>
      <c r="E35" s="269">
        <v>0</v>
      </c>
      <c r="F35" s="270">
        <v>0</v>
      </c>
    </row>
    <row r="36" spans="1:6" s="266" customFormat="1" ht="20.100000000000001" customHeight="1" x14ac:dyDescent="0.25">
      <c r="A36" s="267" t="s">
        <v>372</v>
      </c>
      <c r="B36" s="268" t="s">
        <v>373</v>
      </c>
      <c r="C36" s="269">
        <v>53061</v>
      </c>
      <c r="D36" s="269">
        <v>75049</v>
      </c>
      <c r="E36" s="269">
        <v>62748</v>
      </c>
      <c r="F36" s="270">
        <v>83.609375208197307</v>
      </c>
    </row>
    <row r="37" spans="1:6" s="266" customFormat="1" ht="20.100000000000001" customHeight="1" x14ac:dyDescent="0.25">
      <c r="A37" s="267" t="s">
        <v>374</v>
      </c>
      <c r="B37" s="268" t="s">
        <v>373</v>
      </c>
      <c r="C37" s="269">
        <v>0</v>
      </c>
      <c r="D37" s="269">
        <v>0</v>
      </c>
      <c r="E37" s="269">
        <v>214</v>
      </c>
      <c r="F37" s="270">
        <v>0</v>
      </c>
    </row>
    <row r="38" spans="1:6" s="266" customFormat="1" ht="20.100000000000001" customHeight="1" x14ac:dyDescent="0.25">
      <c r="A38" s="267" t="s">
        <v>375</v>
      </c>
      <c r="B38" s="268" t="s">
        <v>376</v>
      </c>
      <c r="C38" s="269">
        <v>0</v>
      </c>
      <c r="D38" s="269">
        <v>0</v>
      </c>
      <c r="E38" s="269">
        <v>519</v>
      </c>
      <c r="F38" s="270">
        <v>0</v>
      </c>
    </row>
    <row r="39" spans="1:6" s="266" customFormat="1" ht="20.100000000000001" customHeight="1" x14ac:dyDescent="0.25">
      <c r="A39" s="267" t="s">
        <v>377</v>
      </c>
      <c r="B39" s="268" t="s">
        <v>376</v>
      </c>
      <c r="C39" s="269">
        <v>0</v>
      </c>
      <c r="D39" s="269">
        <v>0</v>
      </c>
      <c r="E39" s="269">
        <v>92</v>
      </c>
      <c r="F39" s="270">
        <v>0</v>
      </c>
    </row>
    <row r="40" spans="1:6" s="266" customFormat="1" ht="26.4" x14ac:dyDescent="0.25">
      <c r="A40" s="267" t="s">
        <v>378</v>
      </c>
      <c r="B40" s="268" t="s">
        <v>379</v>
      </c>
      <c r="C40" s="269">
        <v>0</v>
      </c>
      <c r="D40" s="269">
        <v>0</v>
      </c>
      <c r="E40" s="269">
        <v>4</v>
      </c>
      <c r="F40" s="270">
        <v>0</v>
      </c>
    </row>
    <row r="41" spans="1:6" s="266" customFormat="1" ht="20.100000000000001" customHeight="1" x14ac:dyDescent="0.25">
      <c r="A41" s="267" t="s">
        <v>380</v>
      </c>
      <c r="B41" s="268" t="s">
        <v>381</v>
      </c>
      <c r="C41" s="269">
        <v>15436</v>
      </c>
      <c r="D41" s="269">
        <v>0</v>
      </c>
      <c r="E41" s="269">
        <v>0</v>
      </c>
      <c r="F41" s="270">
        <v>0</v>
      </c>
    </row>
    <row r="42" spans="1:6" s="272" customFormat="1" ht="20.100000000000001" customHeight="1" x14ac:dyDescent="0.3">
      <c r="A42" s="267" t="s">
        <v>382</v>
      </c>
      <c r="B42" s="268" t="s">
        <v>383</v>
      </c>
      <c r="C42" s="269">
        <v>18908</v>
      </c>
      <c r="D42" s="269">
        <v>17564</v>
      </c>
      <c r="E42" s="269">
        <v>17564</v>
      </c>
      <c r="F42" s="270">
        <v>100</v>
      </c>
    </row>
    <row r="43" spans="1:6" s="266" customFormat="1" ht="20.100000000000001" customHeight="1" x14ac:dyDescent="0.25">
      <c r="A43" s="267" t="s">
        <v>384</v>
      </c>
      <c r="B43" s="268" t="s">
        <v>385</v>
      </c>
      <c r="C43" s="269">
        <v>31642</v>
      </c>
      <c r="D43" s="269">
        <v>26286</v>
      </c>
      <c r="E43" s="269">
        <v>26363</v>
      </c>
      <c r="F43" s="270">
        <v>100.29293159856958</v>
      </c>
    </row>
    <row r="44" spans="1:6" s="266" customFormat="1" ht="20.100000000000001" customHeight="1" x14ac:dyDescent="0.25">
      <c r="A44" s="267" t="s">
        <v>386</v>
      </c>
      <c r="B44" s="268" t="s">
        <v>385</v>
      </c>
      <c r="C44" s="269">
        <v>0</v>
      </c>
      <c r="D44" s="269">
        <v>0</v>
      </c>
      <c r="E44" s="269">
        <v>29</v>
      </c>
      <c r="F44" s="270">
        <v>0</v>
      </c>
    </row>
    <row r="45" spans="1:6" s="266" customFormat="1" ht="20.100000000000001" customHeight="1" x14ac:dyDescent="0.25">
      <c r="A45" s="267" t="s">
        <v>387</v>
      </c>
      <c r="B45" s="268" t="s">
        <v>368</v>
      </c>
      <c r="C45" s="269">
        <v>383806</v>
      </c>
      <c r="D45" s="269">
        <v>0</v>
      </c>
      <c r="E45" s="269">
        <v>0</v>
      </c>
      <c r="F45" s="270">
        <v>0</v>
      </c>
    </row>
    <row r="46" spans="1:6" s="266" customFormat="1" ht="20.100000000000001" customHeight="1" x14ac:dyDescent="0.25">
      <c r="A46" s="267" t="s">
        <v>388</v>
      </c>
      <c r="B46" s="268" t="s">
        <v>370</v>
      </c>
      <c r="C46" s="269">
        <v>15000</v>
      </c>
      <c r="D46" s="269">
        <v>0</v>
      </c>
      <c r="E46" s="269">
        <v>0</v>
      </c>
      <c r="F46" s="270">
        <v>0</v>
      </c>
    </row>
    <row r="47" spans="1:6" s="266" customFormat="1" ht="20.100000000000001" customHeight="1" x14ac:dyDescent="0.25">
      <c r="A47" s="267" t="s">
        <v>389</v>
      </c>
      <c r="B47" s="268" t="s">
        <v>373</v>
      </c>
      <c r="C47" s="269">
        <v>285683</v>
      </c>
      <c r="D47" s="269">
        <v>0</v>
      </c>
      <c r="E47" s="269">
        <v>0</v>
      </c>
      <c r="F47" s="270">
        <v>0</v>
      </c>
    </row>
    <row r="48" spans="1:6" s="266" customFormat="1" ht="20.100000000000001" customHeight="1" x14ac:dyDescent="0.25">
      <c r="A48" s="267" t="s">
        <v>390</v>
      </c>
      <c r="B48" s="268" t="s">
        <v>391</v>
      </c>
      <c r="C48" s="269">
        <v>0</v>
      </c>
      <c r="D48" s="269">
        <v>124600</v>
      </c>
      <c r="E48" s="269">
        <v>124600</v>
      </c>
      <c r="F48" s="270">
        <v>100</v>
      </c>
    </row>
    <row r="49" spans="1:6" s="266" customFormat="1" ht="20.100000000000001" customHeight="1" x14ac:dyDescent="0.25">
      <c r="A49" s="267" t="s">
        <v>392</v>
      </c>
      <c r="B49" s="268" t="s">
        <v>393</v>
      </c>
      <c r="C49" s="269">
        <v>0</v>
      </c>
      <c r="D49" s="269">
        <v>11950</v>
      </c>
      <c r="E49" s="269">
        <v>11950</v>
      </c>
      <c r="F49" s="270">
        <v>100</v>
      </c>
    </row>
    <row r="50" spans="1:6" s="266" customFormat="1" ht="20.100000000000001" customHeight="1" x14ac:dyDescent="0.25">
      <c r="A50" s="267" t="s">
        <v>394</v>
      </c>
      <c r="B50" s="268" t="s">
        <v>395</v>
      </c>
      <c r="C50" s="269">
        <v>0</v>
      </c>
      <c r="D50" s="269">
        <v>0</v>
      </c>
      <c r="E50" s="269">
        <v>4282</v>
      </c>
      <c r="F50" s="270">
        <v>0</v>
      </c>
    </row>
    <row r="51" spans="1:6" s="266" customFormat="1" ht="20.100000000000001" customHeight="1" x14ac:dyDescent="0.25">
      <c r="A51" s="267" t="s">
        <v>396</v>
      </c>
      <c r="B51" s="268" t="s">
        <v>356</v>
      </c>
      <c r="C51" s="269">
        <v>0</v>
      </c>
      <c r="D51" s="269">
        <v>327386</v>
      </c>
      <c r="E51" s="269">
        <v>296509</v>
      </c>
      <c r="F51" s="270">
        <v>90.568625414648153</v>
      </c>
    </row>
    <row r="52" spans="1:6" s="273" customFormat="1" ht="20.100000000000001" customHeight="1" x14ac:dyDescent="0.25">
      <c r="A52" s="267" t="s">
        <v>397</v>
      </c>
      <c r="B52" s="268" t="s">
        <v>356</v>
      </c>
      <c r="C52" s="269">
        <v>0</v>
      </c>
      <c r="D52" s="269">
        <v>0</v>
      </c>
      <c r="E52" s="269">
        <v>198</v>
      </c>
      <c r="F52" s="270">
        <v>0</v>
      </c>
    </row>
    <row r="53" spans="1:6" s="266" customFormat="1" ht="20.100000000000001" customHeight="1" x14ac:dyDescent="0.25">
      <c r="A53" s="267" t="s">
        <v>398</v>
      </c>
      <c r="B53" s="268" t="s">
        <v>360</v>
      </c>
      <c r="C53" s="269">
        <v>0</v>
      </c>
      <c r="D53" s="269">
        <v>50754</v>
      </c>
      <c r="E53" s="269">
        <v>50754</v>
      </c>
      <c r="F53" s="270">
        <v>100</v>
      </c>
    </row>
    <row r="54" spans="1:6" s="266" customFormat="1" ht="20.100000000000001" customHeight="1" x14ac:dyDescent="0.25">
      <c r="A54" s="267" t="s">
        <v>399</v>
      </c>
      <c r="B54" s="268" t="s">
        <v>363</v>
      </c>
      <c r="C54" s="269">
        <v>0</v>
      </c>
      <c r="D54" s="269">
        <v>213629</v>
      </c>
      <c r="E54" s="269">
        <v>213629</v>
      </c>
      <c r="F54" s="270">
        <v>100</v>
      </c>
    </row>
    <row r="55" spans="1:6" s="266" customFormat="1" ht="20.100000000000001" customHeight="1" x14ac:dyDescent="0.25">
      <c r="A55" s="267" t="s">
        <v>400</v>
      </c>
      <c r="B55" s="268" t="s">
        <v>368</v>
      </c>
      <c r="C55" s="269">
        <v>0</v>
      </c>
      <c r="D55" s="269">
        <v>176400</v>
      </c>
      <c r="E55" s="269">
        <v>176399</v>
      </c>
      <c r="F55" s="270">
        <v>99.999433106575964</v>
      </c>
    </row>
    <row r="56" spans="1:6" s="266" customFormat="1" ht="20.100000000000001" customHeight="1" x14ac:dyDescent="0.25">
      <c r="A56" s="267" t="s">
        <v>401</v>
      </c>
      <c r="B56" s="268" t="s">
        <v>402</v>
      </c>
      <c r="C56" s="269">
        <v>0</v>
      </c>
      <c r="D56" s="269">
        <v>0</v>
      </c>
      <c r="E56" s="269">
        <v>0</v>
      </c>
      <c r="F56" s="270">
        <v>0</v>
      </c>
    </row>
    <row r="57" spans="1:6" s="266" customFormat="1" ht="20.100000000000001" customHeight="1" x14ac:dyDescent="0.25">
      <c r="A57" s="267" t="s">
        <v>403</v>
      </c>
      <c r="B57" s="268" t="s">
        <v>370</v>
      </c>
      <c r="C57" s="269">
        <v>0</v>
      </c>
      <c r="D57" s="269">
        <v>7542</v>
      </c>
      <c r="E57" s="269">
        <v>7542</v>
      </c>
      <c r="F57" s="270">
        <v>100</v>
      </c>
    </row>
    <row r="58" spans="1:6" s="266" customFormat="1" ht="20.100000000000001" customHeight="1" x14ac:dyDescent="0.25">
      <c r="A58" s="267" t="s">
        <v>404</v>
      </c>
      <c r="B58" s="268" t="s">
        <v>373</v>
      </c>
      <c r="C58" s="269">
        <v>0</v>
      </c>
      <c r="D58" s="269">
        <v>64924</v>
      </c>
      <c r="E58" s="269">
        <v>60726</v>
      </c>
      <c r="F58" s="270">
        <v>93.533978189883555</v>
      </c>
    </row>
    <row r="59" spans="1:6" s="266" customFormat="1" ht="20.100000000000001" customHeight="1" x14ac:dyDescent="0.25">
      <c r="A59" s="267" t="s">
        <v>405</v>
      </c>
      <c r="B59" s="268" t="s">
        <v>373</v>
      </c>
      <c r="C59" s="269">
        <v>0</v>
      </c>
      <c r="D59" s="269">
        <v>0</v>
      </c>
      <c r="E59" s="269">
        <v>102</v>
      </c>
      <c r="F59" s="270">
        <v>0</v>
      </c>
    </row>
    <row r="60" spans="1:6" s="266" customFormat="1" ht="20.100000000000001" customHeight="1" x14ac:dyDescent="0.25">
      <c r="A60" s="267" t="s">
        <v>406</v>
      </c>
      <c r="B60" s="268" t="s">
        <v>376</v>
      </c>
      <c r="C60" s="269">
        <v>0</v>
      </c>
      <c r="D60" s="269">
        <v>1405</v>
      </c>
      <c r="E60" s="269">
        <v>886</v>
      </c>
      <c r="F60" s="270">
        <v>63.060498220640568</v>
      </c>
    </row>
    <row r="61" spans="1:6" s="266" customFormat="1" ht="20.100000000000001" customHeight="1" x14ac:dyDescent="0.25">
      <c r="A61" s="267" t="s">
        <v>407</v>
      </c>
      <c r="B61" s="268" t="s">
        <v>381</v>
      </c>
      <c r="C61" s="269">
        <v>0</v>
      </c>
      <c r="D61" s="269">
        <v>10554</v>
      </c>
      <c r="E61" s="269">
        <v>10554</v>
      </c>
      <c r="F61" s="270">
        <v>100</v>
      </c>
    </row>
    <row r="62" spans="1:6" s="266" customFormat="1" ht="20.100000000000001" customHeight="1" x14ac:dyDescent="0.25">
      <c r="A62" s="267" t="s">
        <v>408</v>
      </c>
      <c r="B62" s="268" t="s">
        <v>383</v>
      </c>
      <c r="C62" s="269">
        <v>0</v>
      </c>
      <c r="D62" s="269">
        <v>4217</v>
      </c>
      <c r="E62" s="269">
        <v>4217</v>
      </c>
      <c r="F62" s="270">
        <v>100</v>
      </c>
    </row>
    <row r="63" spans="1:6" s="266" customFormat="1" ht="20.100000000000001" customHeight="1" x14ac:dyDescent="0.25">
      <c r="A63" s="267" t="s">
        <v>409</v>
      </c>
      <c r="B63" s="268" t="s">
        <v>410</v>
      </c>
      <c r="C63" s="269">
        <v>0</v>
      </c>
      <c r="D63" s="269">
        <v>2425</v>
      </c>
      <c r="E63" s="269">
        <v>2425</v>
      </c>
      <c r="F63" s="270">
        <v>100</v>
      </c>
    </row>
    <row r="64" spans="1:6" s="266" customFormat="1" ht="20.100000000000001" customHeight="1" x14ac:dyDescent="0.25">
      <c r="A64" s="267">
        <v>71</v>
      </c>
      <c r="B64" s="268" t="s">
        <v>411</v>
      </c>
      <c r="C64" s="269">
        <v>200</v>
      </c>
      <c r="D64" s="269">
        <v>175</v>
      </c>
      <c r="E64" s="269">
        <v>198</v>
      </c>
      <c r="F64" s="270">
        <v>113.14285714285714</v>
      </c>
    </row>
    <row r="65" spans="1:7" s="266" customFormat="1" ht="20.100000000000001" customHeight="1" thickBot="1" x14ac:dyDescent="0.3">
      <c r="A65" s="274">
        <v>72</v>
      </c>
      <c r="B65" s="275" t="s">
        <v>412</v>
      </c>
      <c r="C65" s="276">
        <v>2297</v>
      </c>
      <c r="D65" s="276">
        <v>1869</v>
      </c>
      <c r="E65" s="276">
        <v>1955</v>
      </c>
      <c r="F65" s="277">
        <v>104.60139111824505</v>
      </c>
    </row>
    <row r="66" spans="1:7" ht="20.100000000000001" customHeight="1" thickBot="1" x14ac:dyDescent="0.3">
      <c r="A66" s="278"/>
      <c r="B66" s="279" t="s">
        <v>413</v>
      </c>
      <c r="C66" s="280">
        <v>15806153</v>
      </c>
      <c r="D66" s="280">
        <v>15329006</v>
      </c>
      <c r="E66" s="280">
        <v>17197298</v>
      </c>
      <c r="F66" s="281">
        <v>112.18795269569337</v>
      </c>
      <c r="G66" s="282"/>
    </row>
    <row r="67" spans="1:7" ht="13.8" x14ac:dyDescent="0.25">
      <c r="A67" s="283"/>
      <c r="B67" s="284"/>
      <c r="C67" s="282"/>
      <c r="D67" s="282"/>
      <c r="E67" s="282"/>
      <c r="F67" s="282"/>
      <c r="G67" s="282"/>
    </row>
    <row r="68" spans="1:7" ht="13.8" x14ac:dyDescent="0.25">
      <c r="A68" s="283"/>
      <c r="B68" s="284"/>
      <c r="C68" s="282"/>
      <c r="D68" s="282"/>
      <c r="E68" s="282"/>
      <c r="F68" s="282"/>
      <c r="G68" s="282"/>
    </row>
    <row r="69" spans="1:7" ht="13.8" x14ac:dyDescent="0.25">
      <c r="A69" s="283"/>
      <c r="B69" s="284"/>
      <c r="C69" s="282"/>
      <c r="D69" s="282"/>
      <c r="E69" s="282"/>
      <c r="F69" s="282"/>
      <c r="G69" s="282"/>
    </row>
    <row r="70" spans="1:7" ht="13.8" x14ac:dyDescent="0.25">
      <c r="A70" s="283"/>
      <c r="B70" s="284"/>
      <c r="C70" s="282"/>
      <c r="D70" s="282"/>
      <c r="E70" s="282"/>
      <c r="F70" s="282"/>
      <c r="G70" s="282"/>
    </row>
    <row r="71" spans="1:7" ht="13.8" x14ac:dyDescent="0.25">
      <c r="A71" s="283"/>
      <c r="B71" s="284"/>
      <c r="C71" s="282"/>
      <c r="D71" s="282"/>
      <c r="E71" s="282"/>
      <c r="F71" s="282"/>
      <c r="G71" s="282"/>
    </row>
    <row r="72" spans="1:7" ht="13.8" x14ac:dyDescent="0.25">
      <c r="A72" s="283"/>
      <c r="B72" s="284"/>
      <c r="C72" s="282"/>
      <c r="D72" s="282"/>
      <c r="E72" s="282"/>
      <c r="F72" s="282"/>
      <c r="G72" s="282"/>
    </row>
  </sheetData>
  <mergeCells count="7">
    <mergeCell ref="A1:F1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8"/>
  <sheetViews>
    <sheetView workbookViewId="0">
      <selection sqref="A1:B1"/>
    </sheetView>
  </sheetViews>
  <sheetFormatPr defaultColWidth="8.33203125" defaultRowHeight="13.2" x14ac:dyDescent="0.25"/>
  <cols>
    <col min="1" max="1" width="59.21875" style="286" customWidth="1"/>
    <col min="2" max="2" width="6.21875" style="286" customWidth="1"/>
    <col min="3" max="11" width="10.44140625" style="286" customWidth="1"/>
    <col min="12" max="12" width="8.33203125" style="286" customWidth="1"/>
    <col min="13" max="256" width="8.33203125" style="286"/>
    <col min="257" max="257" width="48.5546875" style="286" customWidth="1"/>
    <col min="258" max="258" width="5.21875" style="286" customWidth="1"/>
    <col min="259" max="260" width="11.109375" style="286" customWidth="1"/>
    <col min="261" max="261" width="8.88671875" style="286" customWidth="1"/>
    <col min="262" max="263" width="10.6640625" style="286" customWidth="1"/>
    <col min="264" max="264" width="8.77734375" style="286" customWidth="1"/>
    <col min="265" max="266" width="10.6640625" style="286" customWidth="1"/>
    <col min="267" max="267" width="8.77734375" style="286" customWidth="1"/>
    <col min="268" max="268" width="8.33203125" style="286" customWidth="1"/>
    <col min="269" max="512" width="8.33203125" style="286"/>
    <col min="513" max="513" width="48.5546875" style="286" customWidth="1"/>
    <col min="514" max="514" width="5.21875" style="286" customWidth="1"/>
    <col min="515" max="516" width="11.109375" style="286" customWidth="1"/>
    <col min="517" max="517" width="8.88671875" style="286" customWidth="1"/>
    <col min="518" max="519" width="10.6640625" style="286" customWidth="1"/>
    <col min="520" max="520" width="8.77734375" style="286" customWidth="1"/>
    <col min="521" max="522" width="10.6640625" style="286" customWidth="1"/>
    <col min="523" max="523" width="8.77734375" style="286" customWidth="1"/>
    <col min="524" max="524" width="8.33203125" style="286" customWidth="1"/>
    <col min="525" max="768" width="8.33203125" style="286"/>
    <col min="769" max="769" width="48.5546875" style="286" customWidth="1"/>
    <col min="770" max="770" width="5.21875" style="286" customWidth="1"/>
    <col min="771" max="772" width="11.109375" style="286" customWidth="1"/>
    <col min="773" max="773" width="8.88671875" style="286" customWidth="1"/>
    <col min="774" max="775" width="10.6640625" style="286" customWidth="1"/>
    <col min="776" max="776" width="8.77734375" style="286" customWidth="1"/>
    <col min="777" max="778" width="10.6640625" style="286" customWidth="1"/>
    <col min="779" max="779" width="8.77734375" style="286" customWidth="1"/>
    <col min="780" max="780" width="8.33203125" style="286" customWidth="1"/>
    <col min="781" max="1024" width="8.33203125" style="286"/>
    <col min="1025" max="1025" width="48.5546875" style="286" customWidth="1"/>
    <col min="1026" max="1026" width="5.21875" style="286" customWidth="1"/>
    <col min="1027" max="1028" width="11.109375" style="286" customWidth="1"/>
    <col min="1029" max="1029" width="8.88671875" style="286" customWidth="1"/>
    <col min="1030" max="1031" width="10.6640625" style="286" customWidth="1"/>
    <col min="1032" max="1032" width="8.77734375" style="286" customWidth="1"/>
    <col min="1033" max="1034" width="10.6640625" style="286" customWidth="1"/>
    <col min="1035" max="1035" width="8.77734375" style="286" customWidth="1"/>
    <col min="1036" max="1036" width="8.33203125" style="286" customWidth="1"/>
    <col min="1037" max="1280" width="8.33203125" style="286"/>
    <col min="1281" max="1281" width="48.5546875" style="286" customWidth="1"/>
    <col min="1282" max="1282" width="5.21875" style="286" customWidth="1"/>
    <col min="1283" max="1284" width="11.109375" style="286" customWidth="1"/>
    <col min="1285" max="1285" width="8.88671875" style="286" customWidth="1"/>
    <col min="1286" max="1287" width="10.6640625" style="286" customWidth="1"/>
    <col min="1288" max="1288" width="8.77734375" style="286" customWidth="1"/>
    <col min="1289" max="1290" width="10.6640625" style="286" customWidth="1"/>
    <col min="1291" max="1291" width="8.77734375" style="286" customWidth="1"/>
    <col min="1292" max="1292" width="8.33203125" style="286" customWidth="1"/>
    <col min="1293" max="1536" width="8.33203125" style="286"/>
    <col min="1537" max="1537" width="48.5546875" style="286" customWidth="1"/>
    <col min="1538" max="1538" width="5.21875" style="286" customWidth="1"/>
    <col min="1539" max="1540" width="11.109375" style="286" customWidth="1"/>
    <col min="1541" max="1541" width="8.88671875" style="286" customWidth="1"/>
    <col min="1542" max="1543" width="10.6640625" style="286" customWidth="1"/>
    <col min="1544" max="1544" width="8.77734375" style="286" customWidth="1"/>
    <col min="1545" max="1546" width="10.6640625" style="286" customWidth="1"/>
    <col min="1547" max="1547" width="8.77734375" style="286" customWidth="1"/>
    <col min="1548" max="1548" width="8.33203125" style="286" customWidth="1"/>
    <col min="1549" max="1792" width="8.33203125" style="286"/>
    <col min="1793" max="1793" width="48.5546875" style="286" customWidth="1"/>
    <col min="1794" max="1794" width="5.21875" style="286" customWidth="1"/>
    <col min="1795" max="1796" width="11.109375" style="286" customWidth="1"/>
    <col min="1797" max="1797" width="8.88671875" style="286" customWidth="1"/>
    <col min="1798" max="1799" width="10.6640625" style="286" customWidth="1"/>
    <col min="1800" max="1800" width="8.77734375" style="286" customWidth="1"/>
    <col min="1801" max="1802" width="10.6640625" style="286" customWidth="1"/>
    <col min="1803" max="1803" width="8.77734375" style="286" customWidth="1"/>
    <col min="1804" max="1804" width="8.33203125" style="286" customWidth="1"/>
    <col min="1805" max="2048" width="8.33203125" style="286"/>
    <col min="2049" max="2049" width="48.5546875" style="286" customWidth="1"/>
    <col min="2050" max="2050" width="5.21875" style="286" customWidth="1"/>
    <col min="2051" max="2052" width="11.109375" style="286" customWidth="1"/>
    <col min="2053" max="2053" width="8.88671875" style="286" customWidth="1"/>
    <col min="2054" max="2055" width="10.6640625" style="286" customWidth="1"/>
    <col min="2056" max="2056" width="8.77734375" style="286" customWidth="1"/>
    <col min="2057" max="2058" width="10.6640625" style="286" customWidth="1"/>
    <col min="2059" max="2059" width="8.77734375" style="286" customWidth="1"/>
    <col min="2060" max="2060" width="8.33203125" style="286" customWidth="1"/>
    <col min="2061" max="2304" width="8.33203125" style="286"/>
    <col min="2305" max="2305" width="48.5546875" style="286" customWidth="1"/>
    <col min="2306" max="2306" width="5.21875" style="286" customWidth="1"/>
    <col min="2307" max="2308" width="11.109375" style="286" customWidth="1"/>
    <col min="2309" max="2309" width="8.88671875" style="286" customWidth="1"/>
    <col min="2310" max="2311" width="10.6640625" style="286" customWidth="1"/>
    <col min="2312" max="2312" width="8.77734375" style="286" customWidth="1"/>
    <col min="2313" max="2314" width="10.6640625" style="286" customWidth="1"/>
    <col min="2315" max="2315" width="8.77734375" style="286" customWidth="1"/>
    <col min="2316" max="2316" width="8.33203125" style="286" customWidth="1"/>
    <col min="2317" max="2560" width="8.33203125" style="286"/>
    <col min="2561" max="2561" width="48.5546875" style="286" customWidth="1"/>
    <col min="2562" max="2562" width="5.21875" style="286" customWidth="1"/>
    <col min="2563" max="2564" width="11.109375" style="286" customWidth="1"/>
    <col min="2565" max="2565" width="8.88671875" style="286" customWidth="1"/>
    <col min="2566" max="2567" width="10.6640625" style="286" customWidth="1"/>
    <col min="2568" max="2568" width="8.77734375" style="286" customWidth="1"/>
    <col min="2569" max="2570" width="10.6640625" style="286" customWidth="1"/>
    <col min="2571" max="2571" width="8.77734375" style="286" customWidth="1"/>
    <col min="2572" max="2572" width="8.33203125" style="286" customWidth="1"/>
    <col min="2573" max="2816" width="8.33203125" style="286"/>
    <col min="2817" max="2817" width="48.5546875" style="286" customWidth="1"/>
    <col min="2818" max="2818" width="5.21875" style="286" customWidth="1"/>
    <col min="2819" max="2820" width="11.109375" style="286" customWidth="1"/>
    <col min="2821" max="2821" width="8.88671875" style="286" customWidth="1"/>
    <col min="2822" max="2823" width="10.6640625" style="286" customWidth="1"/>
    <col min="2824" max="2824" width="8.77734375" style="286" customWidth="1"/>
    <col min="2825" max="2826" width="10.6640625" style="286" customWidth="1"/>
    <col min="2827" max="2827" width="8.77734375" style="286" customWidth="1"/>
    <col min="2828" max="2828" width="8.33203125" style="286" customWidth="1"/>
    <col min="2829" max="3072" width="8.33203125" style="286"/>
    <col min="3073" max="3073" width="48.5546875" style="286" customWidth="1"/>
    <col min="3074" max="3074" width="5.21875" style="286" customWidth="1"/>
    <col min="3075" max="3076" width="11.109375" style="286" customWidth="1"/>
    <col min="3077" max="3077" width="8.88671875" style="286" customWidth="1"/>
    <col min="3078" max="3079" width="10.6640625" style="286" customWidth="1"/>
    <col min="3080" max="3080" width="8.77734375" style="286" customWidth="1"/>
    <col min="3081" max="3082" width="10.6640625" style="286" customWidth="1"/>
    <col min="3083" max="3083" width="8.77734375" style="286" customWidth="1"/>
    <col min="3084" max="3084" width="8.33203125" style="286" customWidth="1"/>
    <col min="3085" max="3328" width="8.33203125" style="286"/>
    <col min="3329" max="3329" width="48.5546875" style="286" customWidth="1"/>
    <col min="3330" max="3330" width="5.21875" style="286" customWidth="1"/>
    <col min="3331" max="3332" width="11.109375" style="286" customWidth="1"/>
    <col min="3333" max="3333" width="8.88671875" style="286" customWidth="1"/>
    <col min="3334" max="3335" width="10.6640625" style="286" customWidth="1"/>
    <col min="3336" max="3336" width="8.77734375" style="286" customWidth="1"/>
    <col min="3337" max="3338" width="10.6640625" style="286" customWidth="1"/>
    <col min="3339" max="3339" width="8.77734375" style="286" customWidth="1"/>
    <col min="3340" max="3340" width="8.33203125" style="286" customWidth="1"/>
    <col min="3341" max="3584" width="8.33203125" style="286"/>
    <col min="3585" max="3585" width="48.5546875" style="286" customWidth="1"/>
    <col min="3586" max="3586" width="5.21875" style="286" customWidth="1"/>
    <col min="3587" max="3588" width="11.109375" style="286" customWidth="1"/>
    <col min="3589" max="3589" width="8.88671875" style="286" customWidth="1"/>
    <col min="3590" max="3591" width="10.6640625" style="286" customWidth="1"/>
    <col min="3592" max="3592" width="8.77734375" style="286" customWidth="1"/>
    <col min="3593" max="3594" width="10.6640625" style="286" customWidth="1"/>
    <col min="3595" max="3595" width="8.77734375" style="286" customWidth="1"/>
    <col min="3596" max="3596" width="8.33203125" style="286" customWidth="1"/>
    <col min="3597" max="3840" width="8.33203125" style="286"/>
    <col min="3841" max="3841" width="48.5546875" style="286" customWidth="1"/>
    <col min="3842" max="3842" width="5.21875" style="286" customWidth="1"/>
    <col min="3843" max="3844" width="11.109375" style="286" customWidth="1"/>
    <col min="3845" max="3845" width="8.88671875" style="286" customWidth="1"/>
    <col min="3846" max="3847" width="10.6640625" style="286" customWidth="1"/>
    <col min="3848" max="3848" width="8.77734375" style="286" customWidth="1"/>
    <col min="3849" max="3850" width="10.6640625" style="286" customWidth="1"/>
    <col min="3851" max="3851" width="8.77734375" style="286" customWidth="1"/>
    <col min="3852" max="3852" width="8.33203125" style="286" customWidth="1"/>
    <col min="3853" max="4096" width="8.33203125" style="286"/>
    <col min="4097" max="4097" width="48.5546875" style="286" customWidth="1"/>
    <col min="4098" max="4098" width="5.21875" style="286" customWidth="1"/>
    <col min="4099" max="4100" width="11.109375" style="286" customWidth="1"/>
    <col min="4101" max="4101" width="8.88671875" style="286" customWidth="1"/>
    <col min="4102" max="4103" width="10.6640625" style="286" customWidth="1"/>
    <col min="4104" max="4104" width="8.77734375" style="286" customWidth="1"/>
    <col min="4105" max="4106" width="10.6640625" style="286" customWidth="1"/>
    <col min="4107" max="4107" width="8.77734375" style="286" customWidth="1"/>
    <col min="4108" max="4108" width="8.33203125" style="286" customWidth="1"/>
    <col min="4109" max="4352" width="8.33203125" style="286"/>
    <col min="4353" max="4353" width="48.5546875" style="286" customWidth="1"/>
    <col min="4354" max="4354" width="5.21875" style="286" customWidth="1"/>
    <col min="4355" max="4356" width="11.109375" style="286" customWidth="1"/>
    <col min="4357" max="4357" width="8.88671875" style="286" customWidth="1"/>
    <col min="4358" max="4359" width="10.6640625" style="286" customWidth="1"/>
    <col min="4360" max="4360" width="8.77734375" style="286" customWidth="1"/>
    <col min="4361" max="4362" width="10.6640625" style="286" customWidth="1"/>
    <col min="4363" max="4363" width="8.77734375" style="286" customWidth="1"/>
    <col min="4364" max="4364" width="8.33203125" style="286" customWidth="1"/>
    <col min="4365" max="4608" width="8.33203125" style="286"/>
    <col min="4609" max="4609" width="48.5546875" style="286" customWidth="1"/>
    <col min="4610" max="4610" width="5.21875" style="286" customWidth="1"/>
    <col min="4611" max="4612" width="11.109375" style="286" customWidth="1"/>
    <col min="4613" max="4613" width="8.88671875" style="286" customWidth="1"/>
    <col min="4614" max="4615" width="10.6640625" style="286" customWidth="1"/>
    <col min="4616" max="4616" width="8.77734375" style="286" customWidth="1"/>
    <col min="4617" max="4618" width="10.6640625" style="286" customWidth="1"/>
    <col min="4619" max="4619" width="8.77734375" style="286" customWidth="1"/>
    <col min="4620" max="4620" width="8.33203125" style="286" customWidth="1"/>
    <col min="4621" max="4864" width="8.33203125" style="286"/>
    <col min="4865" max="4865" width="48.5546875" style="286" customWidth="1"/>
    <col min="4866" max="4866" width="5.21875" style="286" customWidth="1"/>
    <col min="4867" max="4868" width="11.109375" style="286" customWidth="1"/>
    <col min="4869" max="4869" width="8.88671875" style="286" customWidth="1"/>
    <col min="4870" max="4871" width="10.6640625" style="286" customWidth="1"/>
    <col min="4872" max="4872" width="8.77734375" style="286" customWidth="1"/>
    <col min="4873" max="4874" width="10.6640625" style="286" customWidth="1"/>
    <col min="4875" max="4875" width="8.77734375" style="286" customWidth="1"/>
    <col min="4876" max="4876" width="8.33203125" style="286" customWidth="1"/>
    <col min="4877" max="5120" width="8.33203125" style="286"/>
    <col min="5121" max="5121" width="48.5546875" style="286" customWidth="1"/>
    <col min="5122" max="5122" width="5.21875" style="286" customWidth="1"/>
    <col min="5123" max="5124" width="11.109375" style="286" customWidth="1"/>
    <col min="5125" max="5125" width="8.88671875" style="286" customWidth="1"/>
    <col min="5126" max="5127" width="10.6640625" style="286" customWidth="1"/>
    <col min="5128" max="5128" width="8.77734375" style="286" customWidth="1"/>
    <col min="5129" max="5130" width="10.6640625" style="286" customWidth="1"/>
    <col min="5131" max="5131" width="8.77734375" style="286" customWidth="1"/>
    <col min="5132" max="5132" width="8.33203125" style="286" customWidth="1"/>
    <col min="5133" max="5376" width="8.33203125" style="286"/>
    <col min="5377" max="5377" width="48.5546875" style="286" customWidth="1"/>
    <col min="5378" max="5378" width="5.21875" style="286" customWidth="1"/>
    <col min="5379" max="5380" width="11.109375" style="286" customWidth="1"/>
    <col min="5381" max="5381" width="8.88671875" style="286" customWidth="1"/>
    <col min="5382" max="5383" width="10.6640625" style="286" customWidth="1"/>
    <col min="5384" max="5384" width="8.77734375" style="286" customWidth="1"/>
    <col min="5385" max="5386" width="10.6640625" style="286" customWidth="1"/>
    <col min="5387" max="5387" width="8.77734375" style="286" customWidth="1"/>
    <col min="5388" max="5388" width="8.33203125" style="286" customWidth="1"/>
    <col min="5389" max="5632" width="8.33203125" style="286"/>
    <col min="5633" max="5633" width="48.5546875" style="286" customWidth="1"/>
    <col min="5634" max="5634" width="5.21875" style="286" customWidth="1"/>
    <col min="5635" max="5636" width="11.109375" style="286" customWidth="1"/>
    <col min="5637" max="5637" width="8.88671875" style="286" customWidth="1"/>
    <col min="5638" max="5639" width="10.6640625" style="286" customWidth="1"/>
    <col min="5640" max="5640" width="8.77734375" style="286" customWidth="1"/>
    <col min="5641" max="5642" width="10.6640625" style="286" customWidth="1"/>
    <col min="5643" max="5643" width="8.77734375" style="286" customWidth="1"/>
    <col min="5644" max="5644" width="8.33203125" style="286" customWidth="1"/>
    <col min="5645" max="5888" width="8.33203125" style="286"/>
    <col min="5889" max="5889" width="48.5546875" style="286" customWidth="1"/>
    <col min="5890" max="5890" width="5.21875" style="286" customWidth="1"/>
    <col min="5891" max="5892" width="11.109375" style="286" customWidth="1"/>
    <col min="5893" max="5893" width="8.88671875" style="286" customWidth="1"/>
    <col min="5894" max="5895" width="10.6640625" style="286" customWidth="1"/>
    <col min="5896" max="5896" width="8.77734375" style="286" customWidth="1"/>
    <col min="5897" max="5898" width="10.6640625" style="286" customWidth="1"/>
    <col min="5899" max="5899" width="8.77734375" style="286" customWidth="1"/>
    <col min="5900" max="5900" width="8.33203125" style="286" customWidth="1"/>
    <col min="5901" max="6144" width="8.33203125" style="286"/>
    <col min="6145" max="6145" width="48.5546875" style="286" customWidth="1"/>
    <col min="6146" max="6146" width="5.21875" style="286" customWidth="1"/>
    <col min="6147" max="6148" width="11.109375" style="286" customWidth="1"/>
    <col min="6149" max="6149" width="8.88671875" style="286" customWidth="1"/>
    <col min="6150" max="6151" width="10.6640625" style="286" customWidth="1"/>
    <col min="6152" max="6152" width="8.77734375" style="286" customWidth="1"/>
    <col min="6153" max="6154" width="10.6640625" style="286" customWidth="1"/>
    <col min="6155" max="6155" width="8.77734375" style="286" customWidth="1"/>
    <col min="6156" max="6156" width="8.33203125" style="286" customWidth="1"/>
    <col min="6157" max="6400" width="8.33203125" style="286"/>
    <col min="6401" max="6401" width="48.5546875" style="286" customWidth="1"/>
    <col min="6402" max="6402" width="5.21875" style="286" customWidth="1"/>
    <col min="6403" max="6404" width="11.109375" style="286" customWidth="1"/>
    <col min="6405" max="6405" width="8.88671875" style="286" customWidth="1"/>
    <col min="6406" max="6407" width="10.6640625" style="286" customWidth="1"/>
    <col min="6408" max="6408" width="8.77734375" style="286" customWidth="1"/>
    <col min="6409" max="6410" width="10.6640625" style="286" customWidth="1"/>
    <col min="6411" max="6411" width="8.77734375" style="286" customWidth="1"/>
    <col min="6412" max="6412" width="8.33203125" style="286" customWidth="1"/>
    <col min="6413" max="6656" width="8.33203125" style="286"/>
    <col min="6657" max="6657" width="48.5546875" style="286" customWidth="1"/>
    <col min="6658" max="6658" width="5.21875" style="286" customWidth="1"/>
    <col min="6659" max="6660" width="11.109375" style="286" customWidth="1"/>
    <col min="6661" max="6661" width="8.88671875" style="286" customWidth="1"/>
    <col min="6662" max="6663" width="10.6640625" style="286" customWidth="1"/>
    <col min="6664" max="6664" width="8.77734375" style="286" customWidth="1"/>
    <col min="6665" max="6666" width="10.6640625" style="286" customWidth="1"/>
    <col min="6667" max="6667" width="8.77734375" style="286" customWidth="1"/>
    <col min="6668" max="6668" width="8.33203125" style="286" customWidth="1"/>
    <col min="6669" max="6912" width="8.33203125" style="286"/>
    <col min="6913" max="6913" width="48.5546875" style="286" customWidth="1"/>
    <col min="6914" max="6914" width="5.21875" style="286" customWidth="1"/>
    <col min="6915" max="6916" width="11.109375" style="286" customWidth="1"/>
    <col min="6917" max="6917" width="8.88671875" style="286" customWidth="1"/>
    <col min="6918" max="6919" width="10.6640625" style="286" customWidth="1"/>
    <col min="6920" max="6920" width="8.77734375" style="286" customWidth="1"/>
    <col min="6921" max="6922" width="10.6640625" style="286" customWidth="1"/>
    <col min="6923" max="6923" width="8.77734375" style="286" customWidth="1"/>
    <col min="6924" max="6924" width="8.33203125" style="286" customWidth="1"/>
    <col min="6925" max="7168" width="8.33203125" style="286"/>
    <col min="7169" max="7169" width="48.5546875" style="286" customWidth="1"/>
    <col min="7170" max="7170" width="5.21875" style="286" customWidth="1"/>
    <col min="7171" max="7172" width="11.109375" style="286" customWidth="1"/>
    <col min="7173" max="7173" width="8.88671875" style="286" customWidth="1"/>
    <col min="7174" max="7175" width="10.6640625" style="286" customWidth="1"/>
    <col min="7176" max="7176" width="8.77734375" style="286" customWidth="1"/>
    <col min="7177" max="7178" width="10.6640625" style="286" customWidth="1"/>
    <col min="7179" max="7179" width="8.77734375" style="286" customWidth="1"/>
    <col min="7180" max="7180" width="8.33203125" style="286" customWidth="1"/>
    <col min="7181" max="7424" width="8.33203125" style="286"/>
    <col min="7425" max="7425" width="48.5546875" style="286" customWidth="1"/>
    <col min="7426" max="7426" width="5.21875" style="286" customWidth="1"/>
    <col min="7427" max="7428" width="11.109375" style="286" customWidth="1"/>
    <col min="7429" max="7429" width="8.88671875" style="286" customWidth="1"/>
    <col min="7430" max="7431" width="10.6640625" style="286" customWidth="1"/>
    <col min="7432" max="7432" width="8.77734375" style="286" customWidth="1"/>
    <col min="7433" max="7434" width="10.6640625" style="286" customWidth="1"/>
    <col min="7435" max="7435" width="8.77734375" style="286" customWidth="1"/>
    <col min="7436" max="7436" width="8.33203125" style="286" customWidth="1"/>
    <col min="7437" max="7680" width="8.33203125" style="286"/>
    <col min="7681" max="7681" width="48.5546875" style="286" customWidth="1"/>
    <col min="7682" max="7682" width="5.21875" style="286" customWidth="1"/>
    <col min="7683" max="7684" width="11.109375" style="286" customWidth="1"/>
    <col min="7685" max="7685" width="8.88671875" style="286" customWidth="1"/>
    <col min="7686" max="7687" width="10.6640625" style="286" customWidth="1"/>
    <col min="7688" max="7688" width="8.77734375" style="286" customWidth="1"/>
    <col min="7689" max="7690" width="10.6640625" style="286" customWidth="1"/>
    <col min="7691" max="7691" width="8.77734375" style="286" customWidth="1"/>
    <col min="7692" max="7692" width="8.33203125" style="286" customWidth="1"/>
    <col min="7693" max="7936" width="8.33203125" style="286"/>
    <col min="7937" max="7937" width="48.5546875" style="286" customWidth="1"/>
    <col min="7938" max="7938" width="5.21875" style="286" customWidth="1"/>
    <col min="7939" max="7940" width="11.109375" style="286" customWidth="1"/>
    <col min="7941" max="7941" width="8.88671875" style="286" customWidth="1"/>
    <col min="7942" max="7943" width="10.6640625" style="286" customWidth="1"/>
    <col min="7944" max="7944" width="8.77734375" style="286" customWidth="1"/>
    <col min="7945" max="7946" width="10.6640625" style="286" customWidth="1"/>
    <col min="7947" max="7947" width="8.77734375" style="286" customWidth="1"/>
    <col min="7948" max="7948" width="8.33203125" style="286" customWidth="1"/>
    <col min="7949" max="8192" width="8.33203125" style="286"/>
    <col min="8193" max="8193" width="48.5546875" style="286" customWidth="1"/>
    <col min="8194" max="8194" width="5.21875" style="286" customWidth="1"/>
    <col min="8195" max="8196" width="11.109375" style="286" customWidth="1"/>
    <col min="8197" max="8197" width="8.88671875" style="286" customWidth="1"/>
    <col min="8198" max="8199" width="10.6640625" style="286" customWidth="1"/>
    <col min="8200" max="8200" width="8.77734375" style="286" customWidth="1"/>
    <col min="8201" max="8202" width="10.6640625" style="286" customWidth="1"/>
    <col min="8203" max="8203" width="8.77734375" style="286" customWidth="1"/>
    <col min="8204" max="8204" width="8.33203125" style="286" customWidth="1"/>
    <col min="8205" max="8448" width="8.33203125" style="286"/>
    <col min="8449" max="8449" width="48.5546875" style="286" customWidth="1"/>
    <col min="8450" max="8450" width="5.21875" style="286" customWidth="1"/>
    <col min="8451" max="8452" width="11.109375" style="286" customWidth="1"/>
    <col min="8453" max="8453" width="8.88671875" style="286" customWidth="1"/>
    <col min="8454" max="8455" width="10.6640625" style="286" customWidth="1"/>
    <col min="8456" max="8456" width="8.77734375" style="286" customWidth="1"/>
    <col min="8457" max="8458" width="10.6640625" style="286" customWidth="1"/>
    <col min="8459" max="8459" width="8.77734375" style="286" customWidth="1"/>
    <col min="8460" max="8460" width="8.33203125" style="286" customWidth="1"/>
    <col min="8461" max="8704" width="8.33203125" style="286"/>
    <col min="8705" max="8705" width="48.5546875" style="286" customWidth="1"/>
    <col min="8706" max="8706" width="5.21875" style="286" customWidth="1"/>
    <col min="8707" max="8708" width="11.109375" style="286" customWidth="1"/>
    <col min="8709" max="8709" width="8.88671875" style="286" customWidth="1"/>
    <col min="8710" max="8711" width="10.6640625" style="286" customWidth="1"/>
    <col min="8712" max="8712" width="8.77734375" style="286" customWidth="1"/>
    <col min="8713" max="8714" width="10.6640625" style="286" customWidth="1"/>
    <col min="8715" max="8715" width="8.77734375" style="286" customWidth="1"/>
    <col min="8716" max="8716" width="8.33203125" style="286" customWidth="1"/>
    <col min="8717" max="8960" width="8.33203125" style="286"/>
    <col min="8961" max="8961" width="48.5546875" style="286" customWidth="1"/>
    <col min="8962" max="8962" width="5.21875" style="286" customWidth="1"/>
    <col min="8963" max="8964" width="11.109375" style="286" customWidth="1"/>
    <col min="8965" max="8965" width="8.88671875" style="286" customWidth="1"/>
    <col min="8966" max="8967" width="10.6640625" style="286" customWidth="1"/>
    <col min="8968" max="8968" width="8.77734375" style="286" customWidth="1"/>
    <col min="8969" max="8970" width="10.6640625" style="286" customWidth="1"/>
    <col min="8971" max="8971" width="8.77734375" style="286" customWidth="1"/>
    <col min="8972" max="8972" width="8.33203125" style="286" customWidth="1"/>
    <col min="8973" max="9216" width="8.33203125" style="286"/>
    <col min="9217" max="9217" width="48.5546875" style="286" customWidth="1"/>
    <col min="9218" max="9218" width="5.21875" style="286" customWidth="1"/>
    <col min="9219" max="9220" width="11.109375" style="286" customWidth="1"/>
    <col min="9221" max="9221" width="8.88671875" style="286" customWidth="1"/>
    <col min="9222" max="9223" width="10.6640625" style="286" customWidth="1"/>
    <col min="9224" max="9224" width="8.77734375" style="286" customWidth="1"/>
    <col min="9225" max="9226" width="10.6640625" style="286" customWidth="1"/>
    <col min="9227" max="9227" width="8.77734375" style="286" customWidth="1"/>
    <col min="9228" max="9228" width="8.33203125" style="286" customWidth="1"/>
    <col min="9229" max="9472" width="8.33203125" style="286"/>
    <col min="9473" max="9473" width="48.5546875" style="286" customWidth="1"/>
    <col min="9474" max="9474" width="5.21875" style="286" customWidth="1"/>
    <col min="9475" max="9476" width="11.109375" style="286" customWidth="1"/>
    <col min="9477" max="9477" width="8.88671875" style="286" customWidth="1"/>
    <col min="9478" max="9479" width="10.6640625" style="286" customWidth="1"/>
    <col min="9480" max="9480" width="8.77734375" style="286" customWidth="1"/>
    <col min="9481" max="9482" width="10.6640625" style="286" customWidth="1"/>
    <col min="9483" max="9483" width="8.77734375" style="286" customWidth="1"/>
    <col min="9484" max="9484" width="8.33203125" style="286" customWidth="1"/>
    <col min="9485" max="9728" width="8.33203125" style="286"/>
    <col min="9729" max="9729" width="48.5546875" style="286" customWidth="1"/>
    <col min="9730" max="9730" width="5.21875" style="286" customWidth="1"/>
    <col min="9731" max="9732" width="11.109375" style="286" customWidth="1"/>
    <col min="9733" max="9733" width="8.88671875" style="286" customWidth="1"/>
    <col min="9734" max="9735" width="10.6640625" style="286" customWidth="1"/>
    <col min="9736" max="9736" width="8.77734375" style="286" customWidth="1"/>
    <col min="9737" max="9738" width="10.6640625" style="286" customWidth="1"/>
    <col min="9739" max="9739" width="8.77734375" style="286" customWidth="1"/>
    <col min="9740" max="9740" width="8.33203125" style="286" customWidth="1"/>
    <col min="9741" max="9984" width="8.33203125" style="286"/>
    <col min="9985" max="9985" width="48.5546875" style="286" customWidth="1"/>
    <col min="9986" max="9986" width="5.21875" style="286" customWidth="1"/>
    <col min="9987" max="9988" width="11.109375" style="286" customWidth="1"/>
    <col min="9989" max="9989" width="8.88671875" style="286" customWidth="1"/>
    <col min="9990" max="9991" width="10.6640625" style="286" customWidth="1"/>
    <col min="9992" max="9992" width="8.77734375" style="286" customWidth="1"/>
    <col min="9993" max="9994" width="10.6640625" style="286" customWidth="1"/>
    <col min="9995" max="9995" width="8.77734375" style="286" customWidth="1"/>
    <col min="9996" max="9996" width="8.33203125" style="286" customWidth="1"/>
    <col min="9997" max="10240" width="8.33203125" style="286"/>
    <col min="10241" max="10241" width="48.5546875" style="286" customWidth="1"/>
    <col min="10242" max="10242" width="5.21875" style="286" customWidth="1"/>
    <col min="10243" max="10244" width="11.109375" style="286" customWidth="1"/>
    <col min="10245" max="10245" width="8.88671875" style="286" customWidth="1"/>
    <col min="10246" max="10247" width="10.6640625" style="286" customWidth="1"/>
    <col min="10248" max="10248" width="8.77734375" style="286" customWidth="1"/>
    <col min="10249" max="10250" width="10.6640625" style="286" customWidth="1"/>
    <col min="10251" max="10251" width="8.77734375" style="286" customWidth="1"/>
    <col min="10252" max="10252" width="8.33203125" style="286" customWidth="1"/>
    <col min="10253" max="10496" width="8.33203125" style="286"/>
    <col min="10497" max="10497" width="48.5546875" style="286" customWidth="1"/>
    <col min="10498" max="10498" width="5.21875" style="286" customWidth="1"/>
    <col min="10499" max="10500" width="11.109375" style="286" customWidth="1"/>
    <col min="10501" max="10501" width="8.88671875" style="286" customWidth="1"/>
    <col min="10502" max="10503" width="10.6640625" style="286" customWidth="1"/>
    <col min="10504" max="10504" width="8.77734375" style="286" customWidth="1"/>
    <col min="10505" max="10506" width="10.6640625" style="286" customWidth="1"/>
    <col min="10507" max="10507" width="8.77734375" style="286" customWidth="1"/>
    <col min="10508" max="10508" width="8.33203125" style="286" customWidth="1"/>
    <col min="10509" max="10752" width="8.33203125" style="286"/>
    <col min="10753" max="10753" width="48.5546875" style="286" customWidth="1"/>
    <col min="10754" max="10754" width="5.21875" style="286" customWidth="1"/>
    <col min="10755" max="10756" width="11.109375" style="286" customWidth="1"/>
    <col min="10757" max="10757" width="8.88671875" style="286" customWidth="1"/>
    <col min="10758" max="10759" width="10.6640625" style="286" customWidth="1"/>
    <col min="10760" max="10760" width="8.77734375" style="286" customWidth="1"/>
    <col min="10761" max="10762" width="10.6640625" style="286" customWidth="1"/>
    <col min="10763" max="10763" width="8.77734375" style="286" customWidth="1"/>
    <col min="10764" max="10764" width="8.33203125" style="286" customWidth="1"/>
    <col min="10765" max="11008" width="8.33203125" style="286"/>
    <col min="11009" max="11009" width="48.5546875" style="286" customWidth="1"/>
    <col min="11010" max="11010" width="5.21875" style="286" customWidth="1"/>
    <col min="11011" max="11012" width="11.109375" style="286" customWidth="1"/>
    <col min="11013" max="11013" width="8.88671875" style="286" customWidth="1"/>
    <col min="11014" max="11015" width="10.6640625" style="286" customWidth="1"/>
    <col min="11016" max="11016" width="8.77734375" style="286" customWidth="1"/>
    <col min="11017" max="11018" width="10.6640625" style="286" customWidth="1"/>
    <col min="11019" max="11019" width="8.77734375" style="286" customWidth="1"/>
    <col min="11020" max="11020" width="8.33203125" style="286" customWidth="1"/>
    <col min="11021" max="11264" width="8.33203125" style="286"/>
    <col min="11265" max="11265" width="48.5546875" style="286" customWidth="1"/>
    <col min="11266" max="11266" width="5.21875" style="286" customWidth="1"/>
    <col min="11267" max="11268" width="11.109375" style="286" customWidth="1"/>
    <col min="11269" max="11269" width="8.88671875" style="286" customWidth="1"/>
    <col min="11270" max="11271" width="10.6640625" style="286" customWidth="1"/>
    <col min="11272" max="11272" width="8.77734375" style="286" customWidth="1"/>
    <col min="11273" max="11274" width="10.6640625" style="286" customWidth="1"/>
    <col min="11275" max="11275" width="8.77734375" style="286" customWidth="1"/>
    <col min="11276" max="11276" width="8.33203125" style="286" customWidth="1"/>
    <col min="11277" max="11520" width="8.33203125" style="286"/>
    <col min="11521" max="11521" width="48.5546875" style="286" customWidth="1"/>
    <col min="11522" max="11522" width="5.21875" style="286" customWidth="1"/>
    <col min="11523" max="11524" width="11.109375" style="286" customWidth="1"/>
    <col min="11525" max="11525" width="8.88671875" style="286" customWidth="1"/>
    <col min="11526" max="11527" width="10.6640625" style="286" customWidth="1"/>
    <col min="11528" max="11528" width="8.77734375" style="286" customWidth="1"/>
    <col min="11529" max="11530" width="10.6640625" style="286" customWidth="1"/>
    <col min="11531" max="11531" width="8.77734375" style="286" customWidth="1"/>
    <col min="11532" max="11532" width="8.33203125" style="286" customWidth="1"/>
    <col min="11533" max="11776" width="8.33203125" style="286"/>
    <col min="11777" max="11777" width="48.5546875" style="286" customWidth="1"/>
    <col min="11778" max="11778" width="5.21875" style="286" customWidth="1"/>
    <col min="11779" max="11780" width="11.109375" style="286" customWidth="1"/>
    <col min="11781" max="11781" width="8.88671875" style="286" customWidth="1"/>
    <col min="11782" max="11783" width="10.6640625" style="286" customWidth="1"/>
    <col min="11784" max="11784" width="8.77734375" style="286" customWidth="1"/>
    <col min="11785" max="11786" width="10.6640625" style="286" customWidth="1"/>
    <col min="11787" max="11787" width="8.77734375" style="286" customWidth="1"/>
    <col min="11788" max="11788" width="8.33203125" style="286" customWidth="1"/>
    <col min="11789" max="12032" width="8.33203125" style="286"/>
    <col min="12033" max="12033" width="48.5546875" style="286" customWidth="1"/>
    <col min="12034" max="12034" width="5.21875" style="286" customWidth="1"/>
    <col min="12035" max="12036" width="11.109375" style="286" customWidth="1"/>
    <col min="12037" max="12037" width="8.88671875" style="286" customWidth="1"/>
    <col min="12038" max="12039" width="10.6640625" style="286" customWidth="1"/>
    <col min="12040" max="12040" width="8.77734375" style="286" customWidth="1"/>
    <col min="12041" max="12042" width="10.6640625" style="286" customWidth="1"/>
    <col min="12043" max="12043" width="8.77734375" style="286" customWidth="1"/>
    <col min="12044" max="12044" width="8.33203125" style="286" customWidth="1"/>
    <col min="12045" max="12288" width="8.33203125" style="286"/>
    <col min="12289" max="12289" width="48.5546875" style="286" customWidth="1"/>
    <col min="12290" max="12290" width="5.21875" style="286" customWidth="1"/>
    <col min="12291" max="12292" width="11.109375" style="286" customWidth="1"/>
    <col min="12293" max="12293" width="8.88671875" style="286" customWidth="1"/>
    <col min="12294" max="12295" width="10.6640625" style="286" customWidth="1"/>
    <col min="12296" max="12296" width="8.77734375" style="286" customWidth="1"/>
    <col min="12297" max="12298" width="10.6640625" style="286" customWidth="1"/>
    <col min="12299" max="12299" width="8.77734375" style="286" customWidth="1"/>
    <col min="12300" max="12300" width="8.33203125" style="286" customWidth="1"/>
    <col min="12301" max="12544" width="8.33203125" style="286"/>
    <col min="12545" max="12545" width="48.5546875" style="286" customWidth="1"/>
    <col min="12546" max="12546" width="5.21875" style="286" customWidth="1"/>
    <col min="12547" max="12548" width="11.109375" style="286" customWidth="1"/>
    <col min="12549" max="12549" width="8.88671875" style="286" customWidth="1"/>
    <col min="12550" max="12551" width="10.6640625" style="286" customWidth="1"/>
    <col min="12552" max="12552" width="8.77734375" style="286" customWidth="1"/>
    <col min="12553" max="12554" width="10.6640625" style="286" customWidth="1"/>
    <col min="12555" max="12555" width="8.77734375" style="286" customWidth="1"/>
    <col min="12556" max="12556" width="8.33203125" style="286" customWidth="1"/>
    <col min="12557" max="12800" width="8.33203125" style="286"/>
    <col min="12801" max="12801" width="48.5546875" style="286" customWidth="1"/>
    <col min="12802" max="12802" width="5.21875" style="286" customWidth="1"/>
    <col min="12803" max="12804" width="11.109375" style="286" customWidth="1"/>
    <col min="12805" max="12805" width="8.88671875" style="286" customWidth="1"/>
    <col min="12806" max="12807" width="10.6640625" style="286" customWidth="1"/>
    <col min="12808" max="12808" width="8.77734375" style="286" customWidth="1"/>
    <col min="12809" max="12810" width="10.6640625" style="286" customWidth="1"/>
    <col min="12811" max="12811" width="8.77734375" style="286" customWidth="1"/>
    <col min="12812" max="12812" width="8.33203125" style="286" customWidth="1"/>
    <col min="12813" max="13056" width="8.33203125" style="286"/>
    <col min="13057" max="13057" width="48.5546875" style="286" customWidth="1"/>
    <col min="13058" max="13058" width="5.21875" style="286" customWidth="1"/>
    <col min="13059" max="13060" width="11.109375" style="286" customWidth="1"/>
    <col min="13061" max="13061" width="8.88671875" style="286" customWidth="1"/>
    <col min="13062" max="13063" width="10.6640625" style="286" customWidth="1"/>
    <col min="13064" max="13064" width="8.77734375" style="286" customWidth="1"/>
    <col min="13065" max="13066" width="10.6640625" style="286" customWidth="1"/>
    <col min="13067" max="13067" width="8.77734375" style="286" customWidth="1"/>
    <col min="13068" max="13068" width="8.33203125" style="286" customWidth="1"/>
    <col min="13069" max="13312" width="8.33203125" style="286"/>
    <col min="13313" max="13313" width="48.5546875" style="286" customWidth="1"/>
    <col min="13314" max="13314" width="5.21875" style="286" customWidth="1"/>
    <col min="13315" max="13316" width="11.109375" style="286" customWidth="1"/>
    <col min="13317" max="13317" width="8.88671875" style="286" customWidth="1"/>
    <col min="13318" max="13319" width="10.6640625" style="286" customWidth="1"/>
    <col min="13320" max="13320" width="8.77734375" style="286" customWidth="1"/>
    <col min="13321" max="13322" width="10.6640625" style="286" customWidth="1"/>
    <col min="13323" max="13323" width="8.77734375" style="286" customWidth="1"/>
    <col min="13324" max="13324" width="8.33203125" style="286" customWidth="1"/>
    <col min="13325" max="13568" width="8.33203125" style="286"/>
    <col min="13569" max="13569" width="48.5546875" style="286" customWidth="1"/>
    <col min="13570" max="13570" width="5.21875" style="286" customWidth="1"/>
    <col min="13571" max="13572" width="11.109375" style="286" customWidth="1"/>
    <col min="13573" max="13573" width="8.88671875" style="286" customWidth="1"/>
    <col min="13574" max="13575" width="10.6640625" style="286" customWidth="1"/>
    <col min="13576" max="13576" width="8.77734375" style="286" customWidth="1"/>
    <col min="13577" max="13578" width="10.6640625" style="286" customWidth="1"/>
    <col min="13579" max="13579" width="8.77734375" style="286" customWidth="1"/>
    <col min="13580" max="13580" width="8.33203125" style="286" customWidth="1"/>
    <col min="13581" max="13824" width="8.33203125" style="286"/>
    <col min="13825" max="13825" width="48.5546875" style="286" customWidth="1"/>
    <col min="13826" max="13826" width="5.21875" style="286" customWidth="1"/>
    <col min="13827" max="13828" width="11.109375" style="286" customWidth="1"/>
    <col min="13829" max="13829" width="8.88671875" style="286" customWidth="1"/>
    <col min="13830" max="13831" width="10.6640625" style="286" customWidth="1"/>
    <col min="13832" max="13832" width="8.77734375" style="286" customWidth="1"/>
    <col min="13833" max="13834" width="10.6640625" style="286" customWidth="1"/>
    <col min="13835" max="13835" width="8.77734375" style="286" customWidth="1"/>
    <col min="13836" max="13836" width="8.33203125" style="286" customWidth="1"/>
    <col min="13837" max="14080" width="8.33203125" style="286"/>
    <col min="14081" max="14081" width="48.5546875" style="286" customWidth="1"/>
    <col min="14082" max="14082" width="5.21875" style="286" customWidth="1"/>
    <col min="14083" max="14084" width="11.109375" style="286" customWidth="1"/>
    <col min="14085" max="14085" width="8.88671875" style="286" customWidth="1"/>
    <col min="14086" max="14087" width="10.6640625" style="286" customWidth="1"/>
    <col min="14088" max="14088" width="8.77734375" style="286" customWidth="1"/>
    <col min="14089" max="14090" width="10.6640625" style="286" customWidth="1"/>
    <col min="14091" max="14091" width="8.77734375" style="286" customWidth="1"/>
    <col min="14092" max="14092" width="8.33203125" style="286" customWidth="1"/>
    <col min="14093" max="14336" width="8.33203125" style="286"/>
    <col min="14337" max="14337" width="48.5546875" style="286" customWidth="1"/>
    <col min="14338" max="14338" width="5.21875" style="286" customWidth="1"/>
    <col min="14339" max="14340" width="11.109375" style="286" customWidth="1"/>
    <col min="14341" max="14341" width="8.88671875" style="286" customWidth="1"/>
    <col min="14342" max="14343" width="10.6640625" style="286" customWidth="1"/>
    <col min="14344" max="14344" width="8.77734375" style="286" customWidth="1"/>
    <col min="14345" max="14346" width="10.6640625" style="286" customWidth="1"/>
    <col min="14347" max="14347" width="8.77734375" style="286" customWidth="1"/>
    <col min="14348" max="14348" width="8.33203125" style="286" customWidth="1"/>
    <col min="14349" max="14592" width="8.33203125" style="286"/>
    <col min="14593" max="14593" width="48.5546875" style="286" customWidth="1"/>
    <col min="14594" max="14594" width="5.21875" style="286" customWidth="1"/>
    <col min="14595" max="14596" width="11.109375" style="286" customWidth="1"/>
    <col min="14597" max="14597" width="8.88671875" style="286" customWidth="1"/>
    <col min="14598" max="14599" width="10.6640625" style="286" customWidth="1"/>
    <col min="14600" max="14600" width="8.77734375" style="286" customWidth="1"/>
    <col min="14601" max="14602" width="10.6640625" style="286" customWidth="1"/>
    <col min="14603" max="14603" width="8.77734375" style="286" customWidth="1"/>
    <col min="14604" max="14604" width="8.33203125" style="286" customWidth="1"/>
    <col min="14605" max="14848" width="8.33203125" style="286"/>
    <col min="14849" max="14849" width="48.5546875" style="286" customWidth="1"/>
    <col min="14850" max="14850" width="5.21875" style="286" customWidth="1"/>
    <col min="14851" max="14852" width="11.109375" style="286" customWidth="1"/>
    <col min="14853" max="14853" width="8.88671875" style="286" customWidth="1"/>
    <col min="14854" max="14855" width="10.6640625" style="286" customWidth="1"/>
    <col min="14856" max="14856" width="8.77734375" style="286" customWidth="1"/>
    <col min="14857" max="14858" width="10.6640625" style="286" customWidth="1"/>
    <col min="14859" max="14859" width="8.77734375" style="286" customWidth="1"/>
    <col min="14860" max="14860" width="8.33203125" style="286" customWidth="1"/>
    <col min="14861" max="15104" width="8.33203125" style="286"/>
    <col min="15105" max="15105" width="48.5546875" style="286" customWidth="1"/>
    <col min="15106" max="15106" width="5.21875" style="286" customWidth="1"/>
    <col min="15107" max="15108" width="11.109375" style="286" customWidth="1"/>
    <col min="15109" max="15109" width="8.88671875" style="286" customWidth="1"/>
    <col min="15110" max="15111" width="10.6640625" style="286" customWidth="1"/>
    <col min="15112" max="15112" width="8.77734375" style="286" customWidth="1"/>
    <col min="15113" max="15114" width="10.6640625" style="286" customWidth="1"/>
    <col min="15115" max="15115" width="8.77734375" style="286" customWidth="1"/>
    <col min="15116" max="15116" width="8.33203125" style="286" customWidth="1"/>
    <col min="15117" max="15360" width="8.33203125" style="286"/>
    <col min="15361" max="15361" width="48.5546875" style="286" customWidth="1"/>
    <col min="15362" max="15362" width="5.21875" style="286" customWidth="1"/>
    <col min="15363" max="15364" width="11.109375" style="286" customWidth="1"/>
    <col min="15365" max="15365" width="8.88671875" style="286" customWidth="1"/>
    <col min="15366" max="15367" width="10.6640625" style="286" customWidth="1"/>
    <col min="15368" max="15368" width="8.77734375" style="286" customWidth="1"/>
    <col min="15369" max="15370" width="10.6640625" style="286" customWidth="1"/>
    <col min="15371" max="15371" width="8.77734375" style="286" customWidth="1"/>
    <col min="15372" max="15372" width="8.33203125" style="286" customWidth="1"/>
    <col min="15373" max="15616" width="8.33203125" style="286"/>
    <col min="15617" max="15617" width="48.5546875" style="286" customWidth="1"/>
    <col min="15618" max="15618" width="5.21875" style="286" customWidth="1"/>
    <col min="15619" max="15620" width="11.109375" style="286" customWidth="1"/>
    <col min="15621" max="15621" width="8.88671875" style="286" customWidth="1"/>
    <col min="15622" max="15623" width="10.6640625" style="286" customWidth="1"/>
    <col min="15624" max="15624" width="8.77734375" style="286" customWidth="1"/>
    <col min="15625" max="15626" width="10.6640625" style="286" customWidth="1"/>
    <col min="15627" max="15627" width="8.77734375" style="286" customWidth="1"/>
    <col min="15628" max="15628" width="8.33203125" style="286" customWidth="1"/>
    <col min="15629" max="15872" width="8.33203125" style="286"/>
    <col min="15873" max="15873" width="48.5546875" style="286" customWidth="1"/>
    <col min="15874" max="15874" width="5.21875" style="286" customWidth="1"/>
    <col min="15875" max="15876" width="11.109375" style="286" customWidth="1"/>
    <col min="15877" max="15877" width="8.88671875" style="286" customWidth="1"/>
    <col min="15878" max="15879" width="10.6640625" style="286" customWidth="1"/>
    <col min="15880" max="15880" width="8.77734375" style="286" customWidth="1"/>
    <col min="15881" max="15882" width="10.6640625" style="286" customWidth="1"/>
    <col min="15883" max="15883" width="8.77734375" style="286" customWidth="1"/>
    <col min="15884" max="15884" width="8.33203125" style="286" customWidth="1"/>
    <col min="15885" max="16128" width="8.33203125" style="286"/>
    <col min="16129" max="16129" width="48.5546875" style="286" customWidth="1"/>
    <col min="16130" max="16130" width="5.21875" style="286" customWidth="1"/>
    <col min="16131" max="16132" width="11.109375" style="286" customWidth="1"/>
    <col min="16133" max="16133" width="8.88671875" style="286" customWidth="1"/>
    <col min="16134" max="16135" width="10.6640625" style="286" customWidth="1"/>
    <col min="16136" max="16136" width="8.77734375" style="286" customWidth="1"/>
    <col min="16137" max="16138" width="10.6640625" style="286" customWidth="1"/>
    <col min="16139" max="16139" width="8.77734375" style="286" customWidth="1"/>
    <col min="16140" max="16140" width="8.33203125" style="286" customWidth="1"/>
    <col min="16141" max="16384" width="8.33203125" style="286"/>
  </cols>
  <sheetData>
    <row r="1" spans="1:12" s="310" customFormat="1" ht="14.4" x14ac:dyDescent="0.25">
      <c r="A1" s="1198" t="s">
        <v>427</v>
      </c>
      <c r="B1" s="1198"/>
    </row>
    <row r="2" spans="1:12" s="310" customFormat="1" ht="13.8" x14ac:dyDescent="0.3">
      <c r="A2" s="216" t="s">
        <v>424</v>
      </c>
      <c r="B2" s="311"/>
    </row>
    <row r="3" spans="1:12" s="310" customFormat="1" ht="14.4" x14ac:dyDescent="0.3">
      <c r="A3" s="255" t="s">
        <v>425</v>
      </c>
      <c r="B3" s="311"/>
    </row>
    <row r="4" spans="1:12" s="310" customFormat="1" ht="14.4" x14ac:dyDescent="0.3">
      <c r="A4" s="255" t="s">
        <v>426</v>
      </c>
      <c r="B4" s="311"/>
    </row>
    <row r="5" spans="1:12" s="310" customFormat="1" ht="14.4" x14ac:dyDescent="0.3">
      <c r="A5" s="255" t="s">
        <v>305</v>
      </c>
      <c r="B5" s="311"/>
    </row>
    <row r="7" spans="1:12" x14ac:dyDescent="0.25">
      <c r="A7" s="1281" t="s">
        <v>414</v>
      </c>
      <c r="B7" s="1282"/>
      <c r="C7" s="1282"/>
      <c r="D7" s="1282"/>
      <c r="E7" s="1282"/>
      <c r="F7" s="1282"/>
      <c r="G7" s="1282"/>
      <c r="H7" s="1282"/>
      <c r="I7" s="1282"/>
      <c r="J7" s="1282"/>
      <c r="K7" s="1282"/>
    </row>
    <row r="8" spans="1:12" x14ac:dyDescent="0.25">
      <c r="A8" s="1283" t="s">
        <v>415</v>
      </c>
      <c r="B8" s="1284"/>
      <c r="C8" s="1284"/>
      <c r="D8" s="1284"/>
      <c r="E8" s="1284"/>
      <c r="F8" s="1284"/>
      <c r="G8" s="1284"/>
      <c r="H8" s="1284"/>
      <c r="I8" s="1284"/>
      <c r="J8" s="1284"/>
      <c r="K8" s="1284"/>
    </row>
    <row r="9" spans="1:12" x14ac:dyDescent="0.25">
      <c r="A9" s="1285" t="s">
        <v>416</v>
      </c>
      <c r="B9" s="1286"/>
      <c r="C9" s="1286"/>
      <c r="D9" s="1286"/>
      <c r="E9" s="1286"/>
      <c r="F9" s="1286"/>
      <c r="G9" s="1286"/>
      <c r="H9" s="1286"/>
      <c r="I9" s="1286"/>
      <c r="J9" s="1286"/>
      <c r="K9" s="1286"/>
    </row>
    <row r="10" spans="1:12" ht="6" customHeight="1" thickBot="1" x14ac:dyDescent="0.3">
      <c r="A10" s="1287"/>
      <c r="B10" s="1288"/>
      <c r="C10" s="1288"/>
      <c r="D10" s="1288"/>
      <c r="E10" s="1288"/>
      <c r="F10" s="1288"/>
      <c r="G10" s="1288"/>
      <c r="H10" s="1288"/>
      <c r="I10" s="1288"/>
      <c r="J10" s="1288"/>
      <c r="K10" s="1288"/>
    </row>
    <row r="11" spans="1:12" ht="12.75" customHeight="1" x14ac:dyDescent="0.25">
      <c r="A11" s="1242" t="s">
        <v>220</v>
      </c>
      <c r="B11" s="1245"/>
      <c r="C11" s="1289" t="s">
        <v>417</v>
      </c>
      <c r="D11" s="1290"/>
      <c r="E11" s="1291"/>
      <c r="F11" s="1295" t="s">
        <v>418</v>
      </c>
      <c r="G11" s="1296"/>
      <c r="H11" s="1296"/>
      <c r="I11" s="1258" t="s">
        <v>419</v>
      </c>
      <c r="J11" s="1276"/>
      <c r="K11" s="1277"/>
    </row>
    <row r="12" spans="1:12" ht="45" customHeight="1" x14ac:dyDescent="0.25">
      <c r="A12" s="1243"/>
      <c r="B12" s="1246"/>
      <c r="C12" s="1292"/>
      <c r="D12" s="1293"/>
      <c r="E12" s="1294"/>
      <c r="F12" s="1297"/>
      <c r="G12" s="1297"/>
      <c r="H12" s="1297"/>
      <c r="I12" s="1278"/>
      <c r="J12" s="1279"/>
      <c r="K12" s="1280"/>
    </row>
    <row r="13" spans="1:12" ht="18" customHeight="1" thickBot="1" x14ac:dyDescent="0.3">
      <c r="A13" s="1244"/>
      <c r="B13" s="287" t="s">
        <v>265</v>
      </c>
      <c r="C13" s="288" t="s">
        <v>223</v>
      </c>
      <c r="D13" s="289" t="s">
        <v>224</v>
      </c>
      <c r="E13" s="289" t="s">
        <v>225</v>
      </c>
      <c r="F13" s="289" t="s">
        <v>223</v>
      </c>
      <c r="G13" s="289" t="s">
        <v>224</v>
      </c>
      <c r="H13" s="289" t="s">
        <v>225</v>
      </c>
      <c r="I13" s="289" t="s">
        <v>223</v>
      </c>
      <c r="J13" s="289" t="s">
        <v>224</v>
      </c>
      <c r="K13" s="290" t="s">
        <v>225</v>
      </c>
      <c r="L13" s="291"/>
    </row>
    <row r="14" spans="1:12" x14ac:dyDescent="0.25">
      <c r="A14" s="225" t="s">
        <v>420</v>
      </c>
      <c r="B14" s="226">
        <v>2101</v>
      </c>
      <c r="C14" s="292">
        <v>18627</v>
      </c>
      <c r="D14" s="292">
        <v>19146</v>
      </c>
      <c r="E14" s="293">
        <v>102.78627798357223</v>
      </c>
      <c r="F14" s="292">
        <v>5250</v>
      </c>
      <c r="G14" s="292">
        <v>5483</v>
      </c>
      <c r="H14" s="293">
        <v>104.43809523809524</v>
      </c>
      <c r="I14" s="292">
        <v>10982</v>
      </c>
      <c r="J14" s="292">
        <v>10283</v>
      </c>
      <c r="K14" s="294">
        <v>93.635039154980888</v>
      </c>
    </row>
    <row r="15" spans="1:12" x14ac:dyDescent="0.25">
      <c r="A15" s="196" t="s">
        <v>267</v>
      </c>
      <c r="B15" s="197">
        <v>2102</v>
      </c>
      <c r="C15" s="292">
        <v>2394</v>
      </c>
      <c r="D15" s="292">
        <v>2757</v>
      </c>
      <c r="E15" s="293">
        <v>115.16290726817041</v>
      </c>
      <c r="F15" s="292">
        <v>952</v>
      </c>
      <c r="G15" s="292">
        <v>1035</v>
      </c>
      <c r="H15" s="293">
        <v>108.71848739495799</v>
      </c>
      <c r="I15" s="292">
        <v>1052</v>
      </c>
      <c r="J15" s="292">
        <v>2007</v>
      </c>
      <c r="K15" s="294">
        <v>190.77946768060838</v>
      </c>
    </row>
    <row r="16" spans="1:12" x14ac:dyDescent="0.25">
      <c r="A16" s="196" t="s">
        <v>268</v>
      </c>
      <c r="B16" s="197">
        <v>2103</v>
      </c>
      <c r="C16" s="292">
        <v>11769</v>
      </c>
      <c r="D16" s="292">
        <v>14509</v>
      </c>
      <c r="E16" s="293">
        <v>123.28150225167813</v>
      </c>
      <c r="F16" s="292">
        <v>4118</v>
      </c>
      <c r="G16" s="292">
        <v>5891</v>
      </c>
      <c r="H16" s="293">
        <v>143.05488101019913</v>
      </c>
      <c r="I16" s="292">
        <v>40503</v>
      </c>
      <c r="J16" s="292">
        <v>11662</v>
      </c>
      <c r="K16" s="294">
        <v>28.792928918845519</v>
      </c>
      <c r="L16" s="295"/>
    </row>
    <row r="17" spans="1:12" x14ac:dyDescent="0.25">
      <c r="A17" s="196" t="s">
        <v>421</v>
      </c>
      <c r="B17" s="197">
        <v>2104</v>
      </c>
      <c r="C17" s="292">
        <v>9311</v>
      </c>
      <c r="D17" s="292">
        <v>21856</v>
      </c>
      <c r="E17" s="293">
        <v>234.73311137364408</v>
      </c>
      <c r="F17" s="292">
        <v>3561</v>
      </c>
      <c r="G17" s="292">
        <v>8515</v>
      </c>
      <c r="H17" s="293">
        <v>239.11822521763551</v>
      </c>
      <c r="I17" s="292">
        <v>18472</v>
      </c>
      <c r="J17" s="292">
        <v>34055</v>
      </c>
      <c r="K17" s="294">
        <v>184.36011260285838</v>
      </c>
      <c r="L17" s="295"/>
    </row>
    <row r="18" spans="1:12" x14ac:dyDescent="0.25">
      <c r="A18" s="196" t="s">
        <v>270</v>
      </c>
      <c r="B18" s="197">
        <v>2105</v>
      </c>
      <c r="C18" s="292">
        <v>3537</v>
      </c>
      <c r="D18" s="292">
        <v>3778</v>
      </c>
      <c r="E18" s="293">
        <v>106.81368391292057</v>
      </c>
      <c r="F18" s="292">
        <v>1051</v>
      </c>
      <c r="G18" s="292">
        <v>1093</v>
      </c>
      <c r="H18" s="293">
        <v>103.99619410085633</v>
      </c>
      <c r="I18" s="292">
        <v>1777</v>
      </c>
      <c r="J18" s="292">
        <v>1259</v>
      </c>
      <c r="K18" s="294">
        <v>70.849746764209343</v>
      </c>
      <c r="L18" s="295"/>
    </row>
    <row r="19" spans="1:12" x14ac:dyDescent="0.25">
      <c r="A19" s="196" t="s">
        <v>422</v>
      </c>
      <c r="B19" s="197">
        <v>2106</v>
      </c>
      <c r="C19" s="292">
        <v>10466</v>
      </c>
      <c r="D19" s="292">
        <v>9201</v>
      </c>
      <c r="E19" s="293">
        <v>87.913242881712208</v>
      </c>
      <c r="F19" s="292">
        <v>3323</v>
      </c>
      <c r="G19" s="292">
        <v>3071</v>
      </c>
      <c r="H19" s="293">
        <v>92.416491122479698</v>
      </c>
      <c r="I19" s="292">
        <v>1857</v>
      </c>
      <c r="J19" s="292">
        <v>2431</v>
      </c>
      <c r="K19" s="294">
        <v>130.91007000538502</v>
      </c>
      <c r="L19" s="295"/>
    </row>
    <row r="20" spans="1:12" x14ac:dyDescent="0.25">
      <c r="A20" s="196" t="s">
        <v>272</v>
      </c>
      <c r="B20" s="197">
        <v>2107</v>
      </c>
      <c r="C20" s="292">
        <v>72791</v>
      </c>
      <c r="D20" s="292">
        <v>69336</v>
      </c>
      <c r="E20" s="293">
        <v>95.253534090752979</v>
      </c>
      <c r="F20" s="292">
        <v>24051</v>
      </c>
      <c r="G20" s="292">
        <v>22746</v>
      </c>
      <c r="H20" s="293">
        <v>94.574030185855065</v>
      </c>
      <c r="I20" s="292">
        <v>10977</v>
      </c>
      <c r="J20" s="292">
        <v>14094</v>
      </c>
      <c r="K20" s="294">
        <v>128.39573654003826</v>
      </c>
      <c r="L20" s="295"/>
    </row>
    <row r="21" spans="1:12" x14ac:dyDescent="0.25">
      <c r="A21" s="196" t="s">
        <v>273</v>
      </c>
      <c r="B21" s="197">
        <v>2108</v>
      </c>
      <c r="C21" s="292">
        <v>6832</v>
      </c>
      <c r="D21" s="292">
        <v>7647</v>
      </c>
      <c r="E21" s="293">
        <v>111.92915690866512</v>
      </c>
      <c r="F21" s="292">
        <v>2529</v>
      </c>
      <c r="G21" s="292">
        <v>2810</v>
      </c>
      <c r="H21" s="293">
        <v>111.11111111111111</v>
      </c>
      <c r="I21" s="292">
        <v>1973</v>
      </c>
      <c r="J21" s="292">
        <v>2242</v>
      </c>
      <c r="K21" s="294">
        <v>113.63405980739989</v>
      </c>
      <c r="L21" s="295"/>
    </row>
    <row r="22" spans="1:12" x14ac:dyDescent="0.25">
      <c r="A22" s="196" t="s">
        <v>274</v>
      </c>
      <c r="B22" s="197">
        <v>2109</v>
      </c>
      <c r="C22" s="292">
        <v>0</v>
      </c>
      <c r="D22" s="292">
        <v>0</v>
      </c>
      <c r="E22" s="293">
        <v>0</v>
      </c>
      <c r="F22" s="292">
        <v>0</v>
      </c>
      <c r="G22" s="292">
        <v>0</v>
      </c>
      <c r="H22" s="293">
        <v>0</v>
      </c>
      <c r="I22" s="292">
        <v>59965</v>
      </c>
      <c r="J22" s="292">
        <v>64754</v>
      </c>
      <c r="K22" s="294">
        <v>107.98632535645794</v>
      </c>
      <c r="L22" s="295"/>
    </row>
    <row r="23" spans="1:12" x14ac:dyDescent="0.25">
      <c r="A23" s="196" t="s">
        <v>275</v>
      </c>
      <c r="B23" s="197">
        <v>2110</v>
      </c>
      <c r="C23" s="292">
        <v>55305</v>
      </c>
      <c r="D23" s="292">
        <v>57605</v>
      </c>
      <c r="E23" s="293">
        <v>104.15875598951271</v>
      </c>
      <c r="F23" s="292">
        <v>19635</v>
      </c>
      <c r="G23" s="292">
        <v>20093</v>
      </c>
      <c r="H23" s="293">
        <v>102.33256939139292</v>
      </c>
      <c r="I23" s="292">
        <v>41305</v>
      </c>
      <c r="J23" s="292">
        <v>41135</v>
      </c>
      <c r="K23" s="294">
        <v>99.588427551143923</v>
      </c>
      <c r="L23" s="295"/>
    </row>
    <row r="24" spans="1:12" x14ac:dyDescent="0.25">
      <c r="A24" s="196" t="s">
        <v>276</v>
      </c>
      <c r="B24" s="197">
        <v>2111</v>
      </c>
      <c r="C24" s="292">
        <v>433590</v>
      </c>
      <c r="D24" s="292">
        <v>446030</v>
      </c>
      <c r="E24" s="293">
        <v>102.86906985862221</v>
      </c>
      <c r="F24" s="292">
        <v>157077</v>
      </c>
      <c r="G24" s="292">
        <v>159442</v>
      </c>
      <c r="H24" s="293">
        <v>101.50563099626298</v>
      </c>
      <c r="I24" s="292">
        <v>456124</v>
      </c>
      <c r="J24" s="292">
        <v>417250</v>
      </c>
      <c r="K24" s="294">
        <v>91.477317571537569</v>
      </c>
      <c r="L24" s="295"/>
    </row>
    <row r="25" spans="1:12" x14ac:dyDescent="0.25">
      <c r="A25" s="196" t="s">
        <v>277</v>
      </c>
      <c r="B25" s="197">
        <v>2112</v>
      </c>
      <c r="C25" s="292">
        <v>926431</v>
      </c>
      <c r="D25" s="292">
        <v>968842</v>
      </c>
      <c r="E25" s="293">
        <v>104.57789085209801</v>
      </c>
      <c r="F25" s="292">
        <v>323746</v>
      </c>
      <c r="G25" s="292">
        <v>351677</v>
      </c>
      <c r="H25" s="293">
        <v>108.62744250122009</v>
      </c>
      <c r="I25" s="292">
        <v>471878</v>
      </c>
      <c r="J25" s="292">
        <v>343379</v>
      </c>
      <c r="K25" s="294">
        <v>72.768596967860347</v>
      </c>
      <c r="L25" s="295"/>
    </row>
    <row r="26" spans="1:12" x14ac:dyDescent="0.25">
      <c r="A26" s="196" t="s">
        <v>278</v>
      </c>
      <c r="B26" s="197">
        <v>2113</v>
      </c>
      <c r="C26" s="292">
        <v>262366</v>
      </c>
      <c r="D26" s="292">
        <v>278044</v>
      </c>
      <c r="E26" s="293">
        <v>105.97562184124467</v>
      </c>
      <c r="F26" s="292">
        <v>94402</v>
      </c>
      <c r="G26" s="292">
        <v>102335</v>
      </c>
      <c r="H26" s="293">
        <v>108.40342365627848</v>
      </c>
      <c r="I26" s="292">
        <v>92422</v>
      </c>
      <c r="J26" s="292">
        <v>108361</v>
      </c>
      <c r="K26" s="294">
        <v>117.24589383480124</v>
      </c>
      <c r="L26" s="295"/>
    </row>
    <row r="27" spans="1:12" x14ac:dyDescent="0.25">
      <c r="A27" s="196" t="s">
        <v>279</v>
      </c>
      <c r="B27" s="197">
        <v>2115</v>
      </c>
      <c r="C27" s="292">
        <v>216509</v>
      </c>
      <c r="D27" s="292">
        <v>223937</v>
      </c>
      <c r="E27" s="293">
        <v>103.43080426217847</v>
      </c>
      <c r="F27" s="292">
        <v>79718</v>
      </c>
      <c r="G27" s="292">
        <v>82218</v>
      </c>
      <c r="H27" s="293">
        <v>103.13605459243836</v>
      </c>
      <c r="I27" s="292">
        <v>302292</v>
      </c>
      <c r="J27" s="292">
        <v>155501</v>
      </c>
      <c r="K27" s="294">
        <v>51.440660024082675</v>
      </c>
      <c r="L27" s="295"/>
    </row>
    <row r="28" spans="1:12" x14ac:dyDescent="0.25">
      <c r="A28" s="196" t="s">
        <v>280</v>
      </c>
      <c r="B28" s="197">
        <v>2118</v>
      </c>
      <c r="C28" s="292">
        <v>9972</v>
      </c>
      <c r="D28" s="292">
        <v>15974</v>
      </c>
      <c r="E28" s="293">
        <v>160.18852787805858</v>
      </c>
      <c r="F28" s="292">
        <v>3484</v>
      </c>
      <c r="G28" s="292">
        <v>6291</v>
      </c>
      <c r="H28" s="293">
        <v>180.56831228473018</v>
      </c>
      <c r="I28" s="292">
        <v>12948</v>
      </c>
      <c r="J28" s="292">
        <v>33584</v>
      </c>
      <c r="K28" s="294">
        <v>259.37596540006183</v>
      </c>
      <c r="L28" s="295"/>
    </row>
    <row r="29" spans="1:12" x14ac:dyDescent="0.25">
      <c r="A29" s="196" t="s">
        <v>281</v>
      </c>
      <c r="B29" s="197">
        <v>2120</v>
      </c>
      <c r="C29" s="292">
        <v>23395</v>
      </c>
      <c r="D29" s="292">
        <v>31258</v>
      </c>
      <c r="E29" s="293">
        <v>133.60974567215217</v>
      </c>
      <c r="F29" s="292">
        <v>8165</v>
      </c>
      <c r="G29" s="292">
        <v>12425</v>
      </c>
      <c r="H29" s="293">
        <v>152.17391304347825</v>
      </c>
      <c r="I29" s="292">
        <v>114196</v>
      </c>
      <c r="J29" s="292">
        <v>76794</v>
      </c>
      <c r="K29" s="294">
        <v>67.247539318364915</v>
      </c>
      <c r="L29" s="295"/>
    </row>
    <row r="30" spans="1:12" x14ac:dyDescent="0.25">
      <c r="A30" s="196" t="s">
        <v>282</v>
      </c>
      <c r="B30" s="197">
        <v>2121</v>
      </c>
      <c r="C30" s="292">
        <v>56735</v>
      </c>
      <c r="D30" s="292">
        <v>59939</v>
      </c>
      <c r="E30" s="293">
        <v>105.6473076584119</v>
      </c>
      <c r="F30" s="292">
        <v>19960</v>
      </c>
      <c r="G30" s="292">
        <v>21494</v>
      </c>
      <c r="H30" s="293">
        <v>107.68537074148297</v>
      </c>
      <c r="I30" s="292">
        <v>21070</v>
      </c>
      <c r="J30" s="292">
        <v>372822</v>
      </c>
      <c r="K30" s="294">
        <v>1769.4447081158046</v>
      </c>
      <c r="L30" s="295"/>
    </row>
    <row r="31" spans="1:12" x14ac:dyDescent="0.25">
      <c r="A31" s="196" t="s">
        <v>283</v>
      </c>
      <c r="B31" s="197">
        <v>2122</v>
      </c>
      <c r="C31" s="292">
        <v>162828</v>
      </c>
      <c r="D31" s="292">
        <v>216051</v>
      </c>
      <c r="E31" s="293">
        <v>132.68663866165525</v>
      </c>
      <c r="F31" s="292">
        <v>59309</v>
      </c>
      <c r="G31" s="292">
        <v>80071</v>
      </c>
      <c r="H31" s="293">
        <v>135.00649142625909</v>
      </c>
      <c r="I31" s="292">
        <v>155366</v>
      </c>
      <c r="J31" s="292">
        <v>108150</v>
      </c>
      <c r="K31" s="294">
        <v>69.609824543336373</v>
      </c>
      <c r="L31" s="295"/>
    </row>
    <row r="32" spans="1:12" x14ac:dyDescent="0.25">
      <c r="A32" s="196" t="s">
        <v>284</v>
      </c>
      <c r="B32" s="197">
        <v>2124</v>
      </c>
      <c r="C32" s="292">
        <v>16585</v>
      </c>
      <c r="D32" s="292">
        <v>18851</v>
      </c>
      <c r="E32" s="293">
        <v>113.66294844739222</v>
      </c>
      <c r="F32" s="292">
        <v>5967</v>
      </c>
      <c r="G32" s="292">
        <v>6858</v>
      </c>
      <c r="H32" s="293">
        <v>114.93212669683258</v>
      </c>
      <c r="I32" s="292">
        <v>22739</v>
      </c>
      <c r="J32" s="292">
        <v>17811</v>
      </c>
      <c r="K32" s="294">
        <v>78.327982760895381</v>
      </c>
      <c r="L32" s="295"/>
    </row>
    <row r="33" spans="1:12" x14ac:dyDescent="0.25">
      <c r="A33" s="196" t="s">
        <v>285</v>
      </c>
      <c r="B33" s="197">
        <v>2126</v>
      </c>
      <c r="C33" s="292">
        <v>13521</v>
      </c>
      <c r="D33" s="292">
        <v>17739</v>
      </c>
      <c r="E33" s="293">
        <v>131.1959174617262</v>
      </c>
      <c r="F33" s="292">
        <v>4814</v>
      </c>
      <c r="G33" s="292">
        <v>6680</v>
      </c>
      <c r="H33" s="293">
        <v>138.76194432904029</v>
      </c>
      <c r="I33" s="292">
        <v>17680</v>
      </c>
      <c r="J33" s="292">
        <v>67946</v>
      </c>
      <c r="K33" s="294">
        <v>384.30995475113122</v>
      </c>
      <c r="L33" s="295"/>
    </row>
    <row r="34" spans="1:12" x14ac:dyDescent="0.25">
      <c r="A34" s="196" t="s">
        <v>286</v>
      </c>
      <c r="B34" s="197">
        <v>2127</v>
      </c>
      <c r="C34" s="292">
        <v>38192</v>
      </c>
      <c r="D34" s="292">
        <v>45170</v>
      </c>
      <c r="E34" s="293">
        <v>118.27084206116464</v>
      </c>
      <c r="F34" s="292">
        <v>13558</v>
      </c>
      <c r="G34" s="292">
        <v>17636</v>
      </c>
      <c r="H34" s="293">
        <v>130.07818262280571</v>
      </c>
      <c r="I34" s="292">
        <v>311373</v>
      </c>
      <c r="J34" s="292">
        <v>39719</v>
      </c>
      <c r="K34" s="294">
        <v>12.756083539677492</v>
      </c>
      <c r="L34" s="295"/>
    </row>
    <row r="35" spans="1:12" x14ac:dyDescent="0.25">
      <c r="A35" s="196" t="s">
        <v>287</v>
      </c>
      <c r="B35" s="197">
        <v>2129</v>
      </c>
      <c r="C35" s="292">
        <v>24564</v>
      </c>
      <c r="D35" s="292">
        <v>30035</v>
      </c>
      <c r="E35" s="293">
        <v>122.27243120013028</v>
      </c>
      <c r="F35" s="292">
        <v>8574</v>
      </c>
      <c r="G35" s="292">
        <v>11565</v>
      </c>
      <c r="H35" s="293">
        <v>134.88453463960812</v>
      </c>
      <c r="I35" s="292">
        <v>352050</v>
      </c>
      <c r="J35" s="292">
        <v>370429</v>
      </c>
      <c r="K35" s="294">
        <v>105.2205652606164</v>
      </c>
      <c r="L35" s="295"/>
    </row>
    <row r="36" spans="1:12" x14ac:dyDescent="0.25">
      <c r="A36" s="196" t="s">
        <v>288</v>
      </c>
      <c r="B36" s="197">
        <v>2131</v>
      </c>
      <c r="C36" s="292">
        <v>3976</v>
      </c>
      <c r="D36" s="292">
        <v>4142</v>
      </c>
      <c r="E36" s="293">
        <v>104.17505030181087</v>
      </c>
      <c r="F36" s="292">
        <v>1447</v>
      </c>
      <c r="G36" s="292">
        <v>1590</v>
      </c>
      <c r="H36" s="293">
        <v>109.88251554941257</v>
      </c>
      <c r="I36" s="292">
        <v>11618</v>
      </c>
      <c r="J36" s="292">
        <v>8388</v>
      </c>
      <c r="K36" s="294">
        <v>72.198312962644167</v>
      </c>
      <c r="L36" s="295"/>
    </row>
    <row r="37" spans="1:12" x14ac:dyDescent="0.25">
      <c r="A37" s="196" t="s">
        <v>289</v>
      </c>
      <c r="B37" s="197">
        <v>2132</v>
      </c>
      <c r="C37" s="292">
        <v>12887</v>
      </c>
      <c r="D37" s="292">
        <v>13270</v>
      </c>
      <c r="E37" s="293">
        <v>102.97198727399704</v>
      </c>
      <c r="F37" s="292">
        <v>4504</v>
      </c>
      <c r="G37" s="292">
        <v>4625</v>
      </c>
      <c r="H37" s="293">
        <v>102.68650088809947</v>
      </c>
      <c r="I37" s="292">
        <v>12225</v>
      </c>
      <c r="J37" s="292">
        <v>17081</v>
      </c>
      <c r="K37" s="294">
        <v>139.72188139059304</v>
      </c>
      <c r="L37" s="296"/>
    </row>
    <row r="38" spans="1:12" x14ac:dyDescent="0.25">
      <c r="A38" s="196" t="s">
        <v>290</v>
      </c>
      <c r="B38" s="197">
        <v>2133</v>
      </c>
      <c r="C38" s="292">
        <v>5464</v>
      </c>
      <c r="D38" s="292">
        <v>6643</v>
      </c>
      <c r="E38" s="293">
        <v>121.57759882869692</v>
      </c>
      <c r="F38" s="292">
        <v>1981</v>
      </c>
      <c r="G38" s="292">
        <v>2393</v>
      </c>
      <c r="H38" s="293">
        <v>120.79757698132258</v>
      </c>
      <c r="I38" s="292">
        <v>2697</v>
      </c>
      <c r="J38" s="292">
        <v>2381</v>
      </c>
      <c r="K38" s="294">
        <v>88.283277715980716</v>
      </c>
      <c r="L38" s="296"/>
    </row>
    <row r="39" spans="1:12" x14ac:dyDescent="0.25">
      <c r="A39" s="196" t="s">
        <v>310</v>
      </c>
      <c r="B39" s="197">
        <v>2134</v>
      </c>
      <c r="C39" s="292">
        <v>2459</v>
      </c>
      <c r="D39" s="292">
        <v>2595</v>
      </c>
      <c r="E39" s="293">
        <v>105.53070353802359</v>
      </c>
      <c r="F39" s="292">
        <v>1021</v>
      </c>
      <c r="G39" s="292">
        <v>1077</v>
      </c>
      <c r="H39" s="293">
        <v>105.48481880509304</v>
      </c>
      <c r="I39" s="292">
        <v>673</v>
      </c>
      <c r="J39" s="292">
        <v>777</v>
      </c>
      <c r="K39" s="294">
        <v>115.45319465081722</v>
      </c>
      <c r="L39" s="296"/>
    </row>
    <row r="40" spans="1:12" x14ac:dyDescent="0.25">
      <c r="A40" s="196" t="s">
        <v>292</v>
      </c>
      <c r="B40" s="197">
        <v>2136</v>
      </c>
      <c r="C40" s="292">
        <v>3897</v>
      </c>
      <c r="D40" s="292">
        <v>3777</v>
      </c>
      <c r="E40" s="293">
        <v>96.920708237105472</v>
      </c>
      <c r="F40" s="292">
        <v>1519</v>
      </c>
      <c r="G40" s="292">
        <v>1479</v>
      </c>
      <c r="H40" s="293">
        <v>97.36668861092825</v>
      </c>
      <c r="I40" s="292">
        <v>2556</v>
      </c>
      <c r="J40" s="292">
        <v>1543</v>
      </c>
      <c r="K40" s="294">
        <v>60.367762128325509</v>
      </c>
      <c r="L40" s="296"/>
    </row>
    <row r="41" spans="1:12" x14ac:dyDescent="0.25">
      <c r="A41" s="196" t="s">
        <v>293</v>
      </c>
      <c r="B41" s="197">
        <v>2137</v>
      </c>
      <c r="C41" s="292">
        <v>2034</v>
      </c>
      <c r="D41" s="292">
        <v>2119</v>
      </c>
      <c r="E41" s="293">
        <v>104.17895771878072</v>
      </c>
      <c r="F41" s="292">
        <v>710</v>
      </c>
      <c r="G41" s="292">
        <v>785</v>
      </c>
      <c r="H41" s="293">
        <v>110.56338028169014</v>
      </c>
      <c r="I41" s="292">
        <v>642</v>
      </c>
      <c r="J41" s="292">
        <v>903</v>
      </c>
      <c r="K41" s="294">
        <v>140.65420560747663</v>
      </c>
      <c r="L41" s="296"/>
    </row>
    <row r="42" spans="1:12" x14ac:dyDescent="0.25">
      <c r="A42" s="196" t="s">
        <v>294</v>
      </c>
      <c r="B42" s="197">
        <v>2138</v>
      </c>
      <c r="C42" s="292">
        <v>2426</v>
      </c>
      <c r="D42" s="292">
        <v>2797</v>
      </c>
      <c r="E42" s="293">
        <v>115.29266281945588</v>
      </c>
      <c r="F42" s="292">
        <v>937</v>
      </c>
      <c r="G42" s="292">
        <v>1086</v>
      </c>
      <c r="H42" s="293">
        <v>115.90181430096052</v>
      </c>
      <c r="I42" s="292">
        <v>1223</v>
      </c>
      <c r="J42" s="292">
        <v>1385</v>
      </c>
      <c r="K42" s="294">
        <v>113.24611610793131</v>
      </c>
      <c r="L42" s="296"/>
    </row>
    <row r="43" spans="1:12" x14ac:dyDescent="0.25">
      <c r="A43" s="196" t="s">
        <v>311</v>
      </c>
      <c r="B43" s="197">
        <v>2140</v>
      </c>
      <c r="C43" s="292">
        <v>1656</v>
      </c>
      <c r="D43" s="292">
        <v>1928</v>
      </c>
      <c r="E43" s="293">
        <v>116.42512077294687</v>
      </c>
      <c r="F43" s="292">
        <v>600</v>
      </c>
      <c r="G43" s="292">
        <v>750</v>
      </c>
      <c r="H43" s="293">
        <v>125</v>
      </c>
      <c r="I43" s="292">
        <v>628</v>
      </c>
      <c r="J43" s="292">
        <v>587</v>
      </c>
      <c r="K43" s="294">
        <v>93.471337579617824</v>
      </c>
      <c r="L43" s="296"/>
    </row>
    <row r="44" spans="1:12" x14ac:dyDescent="0.25">
      <c r="A44" s="196" t="s">
        <v>296</v>
      </c>
      <c r="B44" s="197">
        <v>2141</v>
      </c>
      <c r="C44" s="292">
        <v>6493</v>
      </c>
      <c r="D44" s="292">
        <v>6311</v>
      </c>
      <c r="E44" s="293">
        <v>97.196981364546431</v>
      </c>
      <c r="F44" s="292">
        <v>2374</v>
      </c>
      <c r="G44" s="292">
        <v>2375</v>
      </c>
      <c r="H44" s="293">
        <v>100.04212299915754</v>
      </c>
      <c r="I44" s="292">
        <v>2706</v>
      </c>
      <c r="J44" s="292">
        <v>1986</v>
      </c>
      <c r="K44" s="294">
        <v>73.392461197339244</v>
      </c>
      <c r="L44" s="296"/>
    </row>
    <row r="45" spans="1:12" x14ac:dyDescent="0.25">
      <c r="A45" s="196" t="s">
        <v>297</v>
      </c>
      <c r="B45" s="197">
        <v>2142</v>
      </c>
      <c r="C45" s="292">
        <v>1692</v>
      </c>
      <c r="D45" s="292">
        <v>1925</v>
      </c>
      <c r="E45" s="293">
        <v>113.77068557919621</v>
      </c>
      <c r="F45" s="292">
        <v>686</v>
      </c>
      <c r="G45" s="292">
        <v>767</v>
      </c>
      <c r="H45" s="293">
        <v>111.80758017492711</v>
      </c>
      <c r="I45" s="292">
        <v>6425</v>
      </c>
      <c r="J45" s="292">
        <v>6108</v>
      </c>
      <c r="K45" s="294">
        <v>95.066147859922182</v>
      </c>
      <c r="L45" s="296"/>
    </row>
    <row r="46" spans="1:12" x14ac:dyDescent="0.25">
      <c r="A46" s="196" t="s">
        <v>298</v>
      </c>
      <c r="B46" s="197">
        <v>2148</v>
      </c>
      <c r="C46" s="292">
        <v>64923</v>
      </c>
      <c r="D46" s="292">
        <v>2949</v>
      </c>
      <c r="E46" s="293">
        <v>4.542303960075782</v>
      </c>
      <c r="F46" s="292">
        <v>22567</v>
      </c>
      <c r="G46" s="292">
        <v>1136</v>
      </c>
      <c r="H46" s="293">
        <v>5.0338990561439276</v>
      </c>
      <c r="I46" s="292">
        <v>5487238</v>
      </c>
      <c r="J46" s="292">
        <v>14778</v>
      </c>
      <c r="K46" s="294">
        <v>0.26931581972569807</v>
      </c>
      <c r="L46" s="296"/>
    </row>
    <row r="47" spans="1:12" x14ac:dyDescent="0.25">
      <c r="A47" s="196" t="s">
        <v>299</v>
      </c>
      <c r="B47" s="197">
        <v>2151</v>
      </c>
      <c r="C47" s="292">
        <v>15028</v>
      </c>
      <c r="D47" s="292">
        <v>15581</v>
      </c>
      <c r="E47" s="293">
        <v>103.67979771093958</v>
      </c>
      <c r="F47" s="292">
        <v>5252</v>
      </c>
      <c r="G47" s="292">
        <v>5384</v>
      </c>
      <c r="H47" s="293">
        <v>102.51332825590251</v>
      </c>
      <c r="I47" s="292">
        <v>4387</v>
      </c>
      <c r="J47" s="292">
        <v>4762</v>
      </c>
      <c r="K47" s="294">
        <v>108.54798267608845</v>
      </c>
      <c r="L47" s="296"/>
    </row>
    <row r="48" spans="1:12" x14ac:dyDescent="0.25">
      <c r="A48" s="297" t="s">
        <v>300</v>
      </c>
      <c r="B48" s="197">
        <v>2155</v>
      </c>
      <c r="C48" s="292">
        <v>679</v>
      </c>
      <c r="D48" s="292">
        <v>1198</v>
      </c>
      <c r="E48" s="293">
        <v>176.4359351988218</v>
      </c>
      <c r="F48" s="292">
        <v>195</v>
      </c>
      <c r="G48" s="292">
        <v>437</v>
      </c>
      <c r="H48" s="293">
        <v>224.10256410256412</v>
      </c>
      <c r="I48" s="292">
        <v>234</v>
      </c>
      <c r="J48" s="292">
        <v>523</v>
      </c>
      <c r="K48" s="294">
        <v>223.50427350427353</v>
      </c>
      <c r="L48" s="296"/>
    </row>
    <row r="49" spans="1:12" ht="13.8" thickBot="1" x14ac:dyDescent="0.3">
      <c r="A49" s="298" t="s">
        <v>301</v>
      </c>
      <c r="B49" s="238">
        <v>2156</v>
      </c>
      <c r="C49" s="292">
        <v>0</v>
      </c>
      <c r="D49" s="292">
        <v>1249</v>
      </c>
      <c r="E49" s="293">
        <v>0</v>
      </c>
      <c r="F49" s="292">
        <v>0</v>
      </c>
      <c r="G49" s="292">
        <v>414</v>
      </c>
      <c r="H49" s="293">
        <v>0</v>
      </c>
      <c r="I49" s="292">
        <v>0</v>
      </c>
      <c r="J49" s="292">
        <v>1182</v>
      </c>
      <c r="K49" s="294">
        <v>0</v>
      </c>
      <c r="L49" s="296"/>
    </row>
    <row r="50" spans="1:12" ht="13.8" thickBot="1" x14ac:dyDescent="0.3">
      <c r="A50" s="299" t="s">
        <v>262</v>
      </c>
      <c r="B50" s="300" t="s">
        <v>423</v>
      </c>
      <c r="C50" s="301">
        <v>2499334</v>
      </c>
      <c r="D50" s="301">
        <v>2624189</v>
      </c>
      <c r="E50" s="302">
        <v>104.99553080940763</v>
      </c>
      <c r="F50" s="301">
        <v>887037</v>
      </c>
      <c r="G50" s="301">
        <v>953727</v>
      </c>
      <c r="H50" s="302">
        <v>107.51828841412477</v>
      </c>
      <c r="I50" s="301">
        <v>8052253</v>
      </c>
      <c r="J50" s="301">
        <v>2358052</v>
      </c>
      <c r="K50" s="303">
        <v>29.28437544125849</v>
      </c>
      <c r="L50" s="296"/>
    </row>
    <row r="51" spans="1:12" ht="13.8" thickTop="1" x14ac:dyDescent="0.25">
      <c r="A51" s="304"/>
      <c r="B51" s="304"/>
      <c r="C51" s="304"/>
      <c r="D51" s="304"/>
      <c r="E51" s="304"/>
      <c r="F51" s="304"/>
      <c r="G51" s="304"/>
      <c r="H51" s="304"/>
      <c r="I51" s="304"/>
      <c r="J51" s="304"/>
      <c r="K51" s="304"/>
      <c r="L51" s="296"/>
    </row>
    <row r="53" spans="1:12" ht="13.8" thickBot="1" x14ac:dyDescent="0.3"/>
    <row r="54" spans="1:12" ht="12.75" customHeight="1" x14ac:dyDescent="0.25">
      <c r="A54" s="1242" t="s">
        <v>220</v>
      </c>
      <c r="B54" s="1245"/>
      <c r="C54" s="1264" t="s">
        <v>428</v>
      </c>
      <c r="D54" s="1265"/>
      <c r="E54" s="1266"/>
      <c r="F54" s="1270" t="s">
        <v>429</v>
      </c>
      <c r="G54" s="1271"/>
      <c r="H54" s="1272"/>
      <c r="I54" s="1258" t="s">
        <v>430</v>
      </c>
      <c r="J54" s="1276"/>
      <c r="K54" s="1277"/>
    </row>
    <row r="55" spans="1:12" ht="45.75" customHeight="1" x14ac:dyDescent="0.25">
      <c r="A55" s="1243"/>
      <c r="B55" s="1246"/>
      <c r="C55" s="1267"/>
      <c r="D55" s="1268"/>
      <c r="E55" s="1269"/>
      <c r="F55" s="1273"/>
      <c r="G55" s="1274"/>
      <c r="H55" s="1275"/>
      <c r="I55" s="1278"/>
      <c r="J55" s="1279"/>
      <c r="K55" s="1280"/>
    </row>
    <row r="56" spans="1:12" ht="12.75" customHeight="1" thickBot="1" x14ac:dyDescent="0.3">
      <c r="A56" s="1244"/>
      <c r="B56" s="287" t="s">
        <v>265</v>
      </c>
      <c r="C56" s="289" t="s">
        <v>223</v>
      </c>
      <c r="D56" s="289" t="s">
        <v>224</v>
      </c>
      <c r="E56" s="289" t="s">
        <v>225</v>
      </c>
      <c r="F56" s="289" t="s">
        <v>223</v>
      </c>
      <c r="G56" s="289" t="s">
        <v>224</v>
      </c>
      <c r="H56" s="289" t="s">
        <v>225</v>
      </c>
      <c r="I56" s="289" t="s">
        <v>223</v>
      </c>
      <c r="J56" s="289" t="s">
        <v>224</v>
      </c>
      <c r="K56" s="290" t="s">
        <v>225</v>
      </c>
    </row>
    <row r="57" spans="1:12" x14ac:dyDescent="0.25">
      <c r="A57" s="225" t="s">
        <v>420</v>
      </c>
      <c r="B57" s="226">
        <v>2101</v>
      </c>
      <c r="C57" s="292">
        <v>179</v>
      </c>
      <c r="D57" s="292">
        <v>417</v>
      </c>
      <c r="E57" s="312">
        <v>232.9608938547486</v>
      </c>
      <c r="F57" s="292">
        <v>0</v>
      </c>
      <c r="G57" s="292">
        <v>0</v>
      </c>
      <c r="H57" s="312">
        <v>0</v>
      </c>
      <c r="I57" s="292">
        <v>35038</v>
      </c>
      <c r="J57" s="292">
        <v>35329</v>
      </c>
      <c r="K57" s="313">
        <v>100.83052685655574</v>
      </c>
    </row>
    <row r="58" spans="1:12" x14ac:dyDescent="0.25">
      <c r="A58" s="196" t="s">
        <v>267</v>
      </c>
      <c r="B58" s="197">
        <v>2102</v>
      </c>
      <c r="C58" s="292">
        <v>213</v>
      </c>
      <c r="D58" s="292">
        <v>234</v>
      </c>
      <c r="E58" s="312">
        <v>109.85915492957747</v>
      </c>
      <c r="F58" s="292">
        <v>0</v>
      </c>
      <c r="G58" s="292">
        <v>0</v>
      </c>
      <c r="H58" s="312">
        <v>0</v>
      </c>
      <c r="I58" s="292">
        <v>4611</v>
      </c>
      <c r="J58" s="292">
        <v>6033</v>
      </c>
      <c r="K58" s="313">
        <v>130.83929733246583</v>
      </c>
    </row>
    <row r="59" spans="1:12" x14ac:dyDescent="0.25">
      <c r="A59" s="196" t="s">
        <v>268</v>
      </c>
      <c r="B59" s="197">
        <v>2103</v>
      </c>
      <c r="C59" s="292">
        <v>3225</v>
      </c>
      <c r="D59" s="292">
        <v>14044</v>
      </c>
      <c r="E59" s="312">
        <v>435.47286821705427</v>
      </c>
      <c r="F59" s="292">
        <v>0</v>
      </c>
      <c r="G59" s="292">
        <v>0</v>
      </c>
      <c r="H59" s="312">
        <v>0</v>
      </c>
      <c r="I59" s="292">
        <v>59615</v>
      </c>
      <c r="J59" s="292">
        <v>46106</v>
      </c>
      <c r="K59" s="313">
        <v>77.339595739327351</v>
      </c>
    </row>
    <row r="60" spans="1:12" x14ac:dyDescent="0.25">
      <c r="A60" s="196" t="s">
        <v>421</v>
      </c>
      <c r="B60" s="197">
        <v>2104</v>
      </c>
      <c r="C60" s="292">
        <v>45559</v>
      </c>
      <c r="D60" s="292">
        <v>78832</v>
      </c>
      <c r="E60" s="312">
        <v>173.03277069294762</v>
      </c>
      <c r="F60" s="292">
        <v>0</v>
      </c>
      <c r="G60" s="292">
        <v>0</v>
      </c>
      <c r="H60" s="312">
        <v>0</v>
      </c>
      <c r="I60" s="292">
        <v>76903</v>
      </c>
      <c r="J60" s="292">
        <v>143258</v>
      </c>
      <c r="K60" s="313">
        <v>186.28402012925375</v>
      </c>
    </row>
    <row r="61" spans="1:12" x14ac:dyDescent="0.25">
      <c r="A61" s="196" t="s">
        <v>270</v>
      </c>
      <c r="B61" s="197">
        <v>2105</v>
      </c>
      <c r="C61" s="292">
        <v>366</v>
      </c>
      <c r="D61" s="292">
        <v>423</v>
      </c>
      <c r="E61" s="312">
        <v>115.57377049180327</v>
      </c>
      <c r="F61" s="292">
        <v>0</v>
      </c>
      <c r="G61" s="292">
        <v>0</v>
      </c>
      <c r="H61" s="312">
        <v>0</v>
      </c>
      <c r="I61" s="292">
        <v>6731</v>
      </c>
      <c r="J61" s="292">
        <v>6553</v>
      </c>
      <c r="K61" s="313">
        <v>97.355519239340367</v>
      </c>
    </row>
    <row r="62" spans="1:12" x14ac:dyDescent="0.25">
      <c r="A62" s="196" t="s">
        <v>422</v>
      </c>
      <c r="B62" s="197">
        <v>2106</v>
      </c>
      <c r="C62" s="292">
        <v>199</v>
      </c>
      <c r="D62" s="292">
        <v>405</v>
      </c>
      <c r="E62" s="312">
        <v>203.5175879396985</v>
      </c>
      <c r="F62" s="292">
        <v>0</v>
      </c>
      <c r="G62" s="292">
        <v>0</v>
      </c>
      <c r="H62" s="312">
        <v>0</v>
      </c>
      <c r="I62" s="292">
        <v>15845</v>
      </c>
      <c r="J62" s="292">
        <v>15108</v>
      </c>
      <c r="K62" s="313">
        <v>95.348690438624175</v>
      </c>
    </row>
    <row r="63" spans="1:12" x14ac:dyDescent="0.25">
      <c r="A63" s="196" t="s">
        <v>272</v>
      </c>
      <c r="B63" s="197">
        <v>2107</v>
      </c>
      <c r="C63" s="292">
        <v>5633</v>
      </c>
      <c r="D63" s="292">
        <v>5347</v>
      </c>
      <c r="E63" s="312">
        <v>94.922776495650638</v>
      </c>
      <c r="F63" s="292">
        <v>0</v>
      </c>
      <c r="G63" s="292">
        <v>0</v>
      </c>
      <c r="H63" s="312">
        <v>0</v>
      </c>
      <c r="I63" s="292">
        <v>113452</v>
      </c>
      <c r="J63" s="292">
        <v>111523</v>
      </c>
      <c r="K63" s="313">
        <v>98.299721468109865</v>
      </c>
    </row>
    <row r="64" spans="1:12" x14ac:dyDescent="0.25">
      <c r="A64" s="196" t="s">
        <v>273</v>
      </c>
      <c r="B64" s="197">
        <v>2108</v>
      </c>
      <c r="C64" s="292">
        <v>114</v>
      </c>
      <c r="D64" s="292">
        <v>232</v>
      </c>
      <c r="E64" s="312">
        <v>203.50877192982458</v>
      </c>
      <c r="F64" s="292">
        <v>0</v>
      </c>
      <c r="G64" s="292">
        <v>0</v>
      </c>
      <c r="H64" s="312">
        <v>0</v>
      </c>
      <c r="I64" s="292">
        <v>11448</v>
      </c>
      <c r="J64" s="292">
        <v>12931</v>
      </c>
      <c r="K64" s="313">
        <v>112.95422781271837</v>
      </c>
    </row>
    <row r="65" spans="1:11" x14ac:dyDescent="0.25">
      <c r="A65" s="196" t="s">
        <v>274</v>
      </c>
      <c r="B65" s="197">
        <v>2109</v>
      </c>
      <c r="C65" s="292">
        <v>0</v>
      </c>
      <c r="D65" s="292">
        <v>0</v>
      </c>
      <c r="E65" s="312">
        <v>0</v>
      </c>
      <c r="F65" s="292">
        <v>0</v>
      </c>
      <c r="G65" s="292">
        <v>0</v>
      </c>
      <c r="H65" s="312">
        <v>0</v>
      </c>
      <c r="I65" s="292">
        <v>59965</v>
      </c>
      <c r="J65" s="292">
        <v>64754</v>
      </c>
      <c r="K65" s="313">
        <v>107.98632535645794</v>
      </c>
    </row>
    <row r="66" spans="1:11" x14ac:dyDescent="0.25">
      <c r="A66" s="196" t="s">
        <v>275</v>
      </c>
      <c r="B66" s="197">
        <v>2110</v>
      </c>
      <c r="C66" s="292">
        <v>35046</v>
      </c>
      <c r="D66" s="292">
        <v>33516</v>
      </c>
      <c r="E66" s="312">
        <v>95.634309193631239</v>
      </c>
      <c r="F66" s="292">
        <v>0</v>
      </c>
      <c r="G66" s="292">
        <v>0</v>
      </c>
      <c r="H66" s="312">
        <v>0</v>
      </c>
      <c r="I66" s="292">
        <v>151291</v>
      </c>
      <c r="J66" s="292">
        <v>152349</v>
      </c>
      <c r="K66" s="313">
        <v>100.69931456596889</v>
      </c>
    </row>
    <row r="67" spans="1:11" x14ac:dyDescent="0.25">
      <c r="A67" s="196" t="s">
        <v>276</v>
      </c>
      <c r="B67" s="197">
        <v>2111</v>
      </c>
      <c r="C67" s="292">
        <v>163943</v>
      </c>
      <c r="D67" s="292">
        <v>165601</v>
      </c>
      <c r="E67" s="312">
        <v>101.01132710759227</v>
      </c>
      <c r="F67" s="292">
        <v>0</v>
      </c>
      <c r="G67" s="292">
        <v>0</v>
      </c>
      <c r="H67" s="312">
        <v>0</v>
      </c>
      <c r="I67" s="292">
        <v>1210734</v>
      </c>
      <c r="J67" s="292">
        <v>1188323</v>
      </c>
      <c r="K67" s="313">
        <v>98.148974093401193</v>
      </c>
    </row>
    <row r="68" spans="1:11" x14ac:dyDescent="0.25">
      <c r="A68" s="196" t="s">
        <v>277</v>
      </c>
      <c r="B68" s="197">
        <v>2112</v>
      </c>
      <c r="C68" s="292">
        <v>1283476</v>
      </c>
      <c r="D68" s="292">
        <v>1681231</v>
      </c>
      <c r="E68" s="312">
        <v>130.99045093168863</v>
      </c>
      <c r="F68" s="292">
        <v>0</v>
      </c>
      <c r="G68" s="292">
        <v>0</v>
      </c>
      <c r="H68" s="312">
        <v>0</v>
      </c>
      <c r="I68" s="292">
        <v>3005531</v>
      </c>
      <c r="J68" s="292">
        <v>3345129</v>
      </c>
      <c r="K68" s="313">
        <v>111.29910155643046</v>
      </c>
    </row>
    <row r="69" spans="1:11" x14ac:dyDescent="0.25">
      <c r="A69" s="196" t="s">
        <v>278</v>
      </c>
      <c r="B69" s="197">
        <v>2113</v>
      </c>
      <c r="C69" s="292">
        <v>23918</v>
      </c>
      <c r="D69" s="292">
        <v>28687</v>
      </c>
      <c r="E69" s="312">
        <v>119.93895810686512</v>
      </c>
      <c r="F69" s="292">
        <v>0</v>
      </c>
      <c r="G69" s="292">
        <v>0</v>
      </c>
      <c r="H69" s="312">
        <v>0</v>
      </c>
      <c r="I69" s="292">
        <v>473108</v>
      </c>
      <c r="J69" s="292">
        <v>517427</v>
      </c>
      <c r="K69" s="313">
        <v>109.36762853301995</v>
      </c>
    </row>
    <row r="70" spans="1:11" x14ac:dyDescent="0.25">
      <c r="A70" s="196" t="s">
        <v>279</v>
      </c>
      <c r="B70" s="197">
        <v>2115</v>
      </c>
      <c r="C70" s="292">
        <v>12538</v>
      </c>
      <c r="D70" s="292">
        <v>289974</v>
      </c>
      <c r="E70" s="312">
        <v>2312.7612059339608</v>
      </c>
      <c r="F70" s="292">
        <v>0</v>
      </c>
      <c r="G70" s="292">
        <v>0</v>
      </c>
      <c r="H70" s="312">
        <v>0</v>
      </c>
      <c r="I70" s="292">
        <v>611057</v>
      </c>
      <c r="J70" s="292">
        <v>751630</v>
      </c>
      <c r="K70" s="313">
        <v>123.00489152403132</v>
      </c>
    </row>
    <row r="71" spans="1:11" x14ac:dyDescent="0.25">
      <c r="A71" s="196" t="s">
        <v>280</v>
      </c>
      <c r="B71" s="197">
        <v>2118</v>
      </c>
      <c r="C71" s="292">
        <v>39459</v>
      </c>
      <c r="D71" s="292">
        <v>107810</v>
      </c>
      <c r="E71" s="312">
        <v>273.22030461998531</v>
      </c>
      <c r="F71" s="292">
        <v>0</v>
      </c>
      <c r="G71" s="292">
        <v>0</v>
      </c>
      <c r="H71" s="312">
        <v>0</v>
      </c>
      <c r="I71" s="292">
        <v>65863</v>
      </c>
      <c r="J71" s="292">
        <v>163659</v>
      </c>
      <c r="K71" s="313">
        <v>248.4839743103108</v>
      </c>
    </row>
    <row r="72" spans="1:11" x14ac:dyDescent="0.25">
      <c r="A72" s="196" t="s">
        <v>281</v>
      </c>
      <c r="B72" s="197">
        <v>2120</v>
      </c>
      <c r="C72" s="292">
        <v>1568229</v>
      </c>
      <c r="D72" s="292">
        <v>1501388</v>
      </c>
      <c r="E72" s="312">
        <v>95.737803598836649</v>
      </c>
      <c r="F72" s="292">
        <v>0</v>
      </c>
      <c r="G72" s="292">
        <v>0</v>
      </c>
      <c r="H72" s="312">
        <v>0</v>
      </c>
      <c r="I72" s="292">
        <v>1713985</v>
      </c>
      <c r="J72" s="292">
        <v>1621865</v>
      </c>
      <c r="K72" s="313">
        <v>94.625390537256749</v>
      </c>
    </row>
    <row r="73" spans="1:11" x14ac:dyDescent="0.25">
      <c r="A73" s="196" t="s">
        <v>282</v>
      </c>
      <c r="B73" s="197">
        <v>2121</v>
      </c>
      <c r="C73" s="292">
        <v>1607468</v>
      </c>
      <c r="D73" s="292">
        <v>1744253</v>
      </c>
      <c r="E73" s="312">
        <v>108.50934513159827</v>
      </c>
      <c r="F73" s="292">
        <v>0</v>
      </c>
      <c r="G73" s="292">
        <v>0</v>
      </c>
      <c r="H73" s="312">
        <v>0</v>
      </c>
      <c r="I73" s="292">
        <v>1705233</v>
      </c>
      <c r="J73" s="292">
        <v>2198508</v>
      </c>
      <c r="K73" s="313">
        <v>128.92713195205582</v>
      </c>
    </row>
    <row r="74" spans="1:11" x14ac:dyDescent="0.25">
      <c r="A74" s="196" t="s">
        <v>283</v>
      </c>
      <c r="B74" s="197">
        <v>2122</v>
      </c>
      <c r="C74" s="292">
        <v>2900833</v>
      </c>
      <c r="D74" s="292">
        <v>4645383</v>
      </c>
      <c r="E74" s="312">
        <v>160.13962196376005</v>
      </c>
      <c r="F74" s="292">
        <v>0</v>
      </c>
      <c r="G74" s="292">
        <v>0</v>
      </c>
      <c r="H74" s="312">
        <v>0</v>
      </c>
      <c r="I74" s="292">
        <v>3278336</v>
      </c>
      <c r="J74" s="292">
        <v>5049655</v>
      </c>
      <c r="K74" s="313">
        <v>154.03103891730439</v>
      </c>
    </row>
    <row r="75" spans="1:11" x14ac:dyDescent="0.25">
      <c r="A75" s="196" t="s">
        <v>284</v>
      </c>
      <c r="B75" s="197">
        <v>2124</v>
      </c>
      <c r="C75" s="292">
        <v>232434</v>
      </c>
      <c r="D75" s="292">
        <v>272099</v>
      </c>
      <c r="E75" s="312">
        <v>117.06505932866963</v>
      </c>
      <c r="F75" s="292">
        <v>0</v>
      </c>
      <c r="G75" s="292">
        <v>0</v>
      </c>
      <c r="H75" s="312">
        <v>0</v>
      </c>
      <c r="I75" s="292">
        <v>277725</v>
      </c>
      <c r="J75" s="292">
        <v>315619</v>
      </c>
      <c r="K75" s="313">
        <v>113.64443244216402</v>
      </c>
    </row>
    <row r="76" spans="1:11" x14ac:dyDescent="0.25">
      <c r="A76" s="196" t="s">
        <v>285</v>
      </c>
      <c r="B76" s="197">
        <v>2126</v>
      </c>
      <c r="C76" s="292">
        <v>128713</v>
      </c>
      <c r="D76" s="292">
        <v>539138</v>
      </c>
      <c r="E76" s="312">
        <v>418.86833497781885</v>
      </c>
      <c r="F76" s="292">
        <v>0</v>
      </c>
      <c r="G76" s="292">
        <v>0</v>
      </c>
      <c r="H76" s="312">
        <v>0</v>
      </c>
      <c r="I76" s="292">
        <v>164728</v>
      </c>
      <c r="J76" s="292">
        <v>631503</v>
      </c>
      <c r="K76" s="313">
        <v>383.36105580107812</v>
      </c>
    </row>
    <row r="77" spans="1:11" x14ac:dyDescent="0.25">
      <c r="A77" s="196" t="s">
        <v>286</v>
      </c>
      <c r="B77" s="197">
        <v>2127</v>
      </c>
      <c r="C77" s="292">
        <v>1121186</v>
      </c>
      <c r="D77" s="292">
        <v>658079</v>
      </c>
      <c r="E77" s="312">
        <v>58.69489986496442</v>
      </c>
      <c r="F77" s="292">
        <v>0</v>
      </c>
      <c r="G77" s="292">
        <v>0</v>
      </c>
      <c r="H77" s="312">
        <v>0</v>
      </c>
      <c r="I77" s="292">
        <v>1484309</v>
      </c>
      <c r="J77" s="292">
        <v>760604</v>
      </c>
      <c r="K77" s="313">
        <v>51.242968950535229</v>
      </c>
    </row>
    <row r="78" spans="1:11" x14ac:dyDescent="0.25">
      <c r="A78" s="196" t="s">
        <v>287</v>
      </c>
      <c r="B78" s="197">
        <v>2129</v>
      </c>
      <c r="C78" s="292">
        <v>608947</v>
      </c>
      <c r="D78" s="292">
        <v>1079792</v>
      </c>
      <c r="E78" s="312">
        <v>177.32117901886372</v>
      </c>
      <c r="F78" s="292">
        <v>0</v>
      </c>
      <c r="G78" s="292">
        <v>0</v>
      </c>
      <c r="H78" s="312">
        <v>0</v>
      </c>
      <c r="I78" s="292">
        <v>994135</v>
      </c>
      <c r="J78" s="292">
        <v>1491821</v>
      </c>
      <c r="K78" s="313">
        <v>150.0622148903318</v>
      </c>
    </row>
    <row r="79" spans="1:11" x14ac:dyDescent="0.25">
      <c r="A79" s="196" t="s">
        <v>288</v>
      </c>
      <c r="B79" s="197">
        <v>2131</v>
      </c>
      <c r="C79" s="292">
        <v>645</v>
      </c>
      <c r="D79" s="292">
        <v>642</v>
      </c>
      <c r="E79" s="312">
        <v>99.534883720930225</v>
      </c>
      <c r="F79" s="292">
        <v>0</v>
      </c>
      <c r="G79" s="292">
        <v>0</v>
      </c>
      <c r="H79" s="312">
        <v>0</v>
      </c>
      <c r="I79" s="292">
        <v>17686</v>
      </c>
      <c r="J79" s="292">
        <v>14762</v>
      </c>
      <c r="K79" s="313">
        <v>83.467149157525725</v>
      </c>
    </row>
    <row r="80" spans="1:11" x14ac:dyDescent="0.25">
      <c r="A80" s="196" t="s">
        <v>289</v>
      </c>
      <c r="B80" s="197">
        <v>2132</v>
      </c>
      <c r="C80" s="292">
        <v>14623</v>
      </c>
      <c r="D80" s="292">
        <v>13620</v>
      </c>
      <c r="E80" s="312">
        <v>93.140942351090757</v>
      </c>
      <c r="F80" s="292">
        <v>0</v>
      </c>
      <c r="G80" s="292">
        <v>0</v>
      </c>
      <c r="H80" s="312">
        <v>0</v>
      </c>
      <c r="I80" s="292">
        <v>44239</v>
      </c>
      <c r="J80" s="292">
        <v>48596</v>
      </c>
      <c r="K80" s="313">
        <v>109.84877596690703</v>
      </c>
    </row>
    <row r="81" spans="1:11" x14ac:dyDescent="0.25">
      <c r="A81" s="196" t="s">
        <v>290</v>
      </c>
      <c r="B81" s="197">
        <v>2133</v>
      </c>
      <c r="C81" s="292">
        <v>32</v>
      </c>
      <c r="D81" s="292">
        <v>45</v>
      </c>
      <c r="E81" s="312">
        <v>140.625</v>
      </c>
      <c r="F81" s="292">
        <v>0</v>
      </c>
      <c r="G81" s="292">
        <v>0</v>
      </c>
      <c r="H81" s="312">
        <v>0</v>
      </c>
      <c r="I81" s="292">
        <v>10174</v>
      </c>
      <c r="J81" s="292">
        <v>11462</v>
      </c>
      <c r="K81" s="313">
        <v>112.6597208570867</v>
      </c>
    </row>
    <row r="82" spans="1:11" x14ac:dyDescent="0.25">
      <c r="A82" s="196" t="s">
        <v>310</v>
      </c>
      <c r="B82" s="197">
        <v>2134</v>
      </c>
      <c r="C82" s="292">
        <v>23</v>
      </c>
      <c r="D82" s="292">
        <v>111</v>
      </c>
      <c r="E82" s="312">
        <v>482.60869565217388</v>
      </c>
      <c r="F82" s="292">
        <v>0</v>
      </c>
      <c r="G82" s="292">
        <v>0</v>
      </c>
      <c r="H82" s="312">
        <v>0</v>
      </c>
      <c r="I82" s="292">
        <v>4176</v>
      </c>
      <c r="J82" s="292">
        <v>4560</v>
      </c>
      <c r="K82" s="313">
        <v>109.19540229885058</v>
      </c>
    </row>
    <row r="83" spans="1:11" x14ac:dyDescent="0.25">
      <c r="A83" s="196" t="s">
        <v>292</v>
      </c>
      <c r="B83" s="197">
        <v>2136</v>
      </c>
      <c r="C83" s="292">
        <v>1019</v>
      </c>
      <c r="D83" s="292">
        <v>1065</v>
      </c>
      <c r="E83" s="312">
        <v>104.51422963689893</v>
      </c>
      <c r="F83" s="292">
        <v>0</v>
      </c>
      <c r="G83" s="292">
        <v>0</v>
      </c>
      <c r="H83" s="312">
        <v>0</v>
      </c>
      <c r="I83" s="292">
        <v>8991</v>
      </c>
      <c r="J83" s="292">
        <v>7864</v>
      </c>
      <c r="K83" s="313">
        <v>87.465243020798582</v>
      </c>
    </row>
    <row r="84" spans="1:11" x14ac:dyDescent="0.25">
      <c r="A84" s="196" t="s">
        <v>293</v>
      </c>
      <c r="B84" s="197">
        <v>2137</v>
      </c>
      <c r="C84" s="292">
        <v>143</v>
      </c>
      <c r="D84" s="292">
        <v>172</v>
      </c>
      <c r="E84" s="312">
        <v>120.27972027972028</v>
      </c>
      <c r="F84" s="292">
        <v>0</v>
      </c>
      <c r="G84" s="292">
        <v>0</v>
      </c>
      <c r="H84" s="312">
        <v>0</v>
      </c>
      <c r="I84" s="292">
        <v>3529</v>
      </c>
      <c r="J84" s="292">
        <v>3979</v>
      </c>
      <c r="K84" s="313">
        <v>112.75148767356193</v>
      </c>
    </row>
    <row r="85" spans="1:11" x14ac:dyDescent="0.25">
      <c r="A85" s="196" t="s">
        <v>294</v>
      </c>
      <c r="B85" s="197">
        <v>2138</v>
      </c>
      <c r="C85" s="292">
        <v>1343</v>
      </c>
      <c r="D85" s="292">
        <v>1404</v>
      </c>
      <c r="E85" s="312">
        <v>104.54206999255399</v>
      </c>
      <c r="F85" s="292">
        <v>0</v>
      </c>
      <c r="G85" s="292">
        <v>0</v>
      </c>
      <c r="H85" s="312">
        <v>0</v>
      </c>
      <c r="I85" s="292">
        <v>5929</v>
      </c>
      <c r="J85" s="292">
        <v>6672</v>
      </c>
      <c r="K85" s="313">
        <v>112.53162421993591</v>
      </c>
    </row>
    <row r="86" spans="1:11" x14ac:dyDescent="0.25">
      <c r="A86" s="196" t="s">
        <v>311</v>
      </c>
      <c r="B86" s="197">
        <v>2140</v>
      </c>
      <c r="C86" s="292">
        <v>26</v>
      </c>
      <c r="D86" s="292">
        <v>12</v>
      </c>
      <c r="E86" s="312">
        <v>46.153846153846153</v>
      </c>
      <c r="F86" s="292">
        <v>0</v>
      </c>
      <c r="G86" s="292">
        <v>0</v>
      </c>
      <c r="H86" s="312">
        <v>0</v>
      </c>
      <c r="I86" s="292">
        <v>2910</v>
      </c>
      <c r="J86" s="292">
        <v>3277</v>
      </c>
      <c r="K86" s="313">
        <v>112.61168384879724</v>
      </c>
    </row>
    <row r="87" spans="1:11" x14ac:dyDescent="0.25">
      <c r="A87" s="196" t="s">
        <v>296</v>
      </c>
      <c r="B87" s="197">
        <v>2141</v>
      </c>
      <c r="C87" s="292">
        <v>1158</v>
      </c>
      <c r="D87" s="292">
        <v>1710</v>
      </c>
      <c r="E87" s="312">
        <v>147.66839378238342</v>
      </c>
      <c r="F87" s="292">
        <v>0</v>
      </c>
      <c r="G87" s="292">
        <v>0</v>
      </c>
      <c r="H87" s="312">
        <v>0</v>
      </c>
      <c r="I87" s="292">
        <v>12731</v>
      </c>
      <c r="J87" s="292">
        <v>12382</v>
      </c>
      <c r="K87" s="313">
        <v>97.258659963867728</v>
      </c>
    </row>
    <row r="88" spans="1:11" x14ac:dyDescent="0.25">
      <c r="A88" s="196" t="s">
        <v>297</v>
      </c>
      <c r="B88" s="197">
        <v>2142</v>
      </c>
      <c r="C88" s="292">
        <v>32</v>
      </c>
      <c r="D88" s="292">
        <v>59</v>
      </c>
      <c r="E88" s="312">
        <v>184.375</v>
      </c>
      <c r="F88" s="292">
        <v>0</v>
      </c>
      <c r="G88" s="292">
        <v>0</v>
      </c>
      <c r="H88" s="312">
        <v>0</v>
      </c>
      <c r="I88" s="292">
        <v>8835</v>
      </c>
      <c r="J88" s="292">
        <v>8859</v>
      </c>
      <c r="K88" s="313">
        <v>100.27164685908321</v>
      </c>
    </row>
    <row r="89" spans="1:11" x14ac:dyDescent="0.25">
      <c r="A89" s="196" t="s">
        <v>298</v>
      </c>
      <c r="B89" s="197">
        <v>2148</v>
      </c>
      <c r="C89" s="292">
        <v>3400179</v>
      </c>
      <c r="D89" s="292">
        <v>2908745</v>
      </c>
      <c r="E89" s="312">
        <v>85.5468197409607</v>
      </c>
      <c r="F89" s="292">
        <v>270</v>
      </c>
      <c r="G89" s="292">
        <v>270</v>
      </c>
      <c r="H89" s="312">
        <v>100</v>
      </c>
      <c r="I89" s="292">
        <v>8975177</v>
      </c>
      <c r="J89" s="292">
        <v>2927878</v>
      </c>
      <c r="K89" s="313">
        <v>32.621952748118503</v>
      </c>
    </row>
    <row r="90" spans="1:11" x14ac:dyDescent="0.25">
      <c r="A90" s="196" t="s">
        <v>299</v>
      </c>
      <c r="B90" s="197">
        <v>2151</v>
      </c>
      <c r="C90" s="292">
        <v>57794</v>
      </c>
      <c r="D90" s="292">
        <v>60519</v>
      </c>
      <c r="E90" s="312">
        <v>104.71502232065612</v>
      </c>
      <c r="F90" s="292">
        <v>0</v>
      </c>
      <c r="G90" s="292">
        <v>0</v>
      </c>
      <c r="H90" s="312">
        <v>0</v>
      </c>
      <c r="I90" s="292">
        <v>82461</v>
      </c>
      <c r="J90" s="292">
        <v>86246</v>
      </c>
      <c r="K90" s="313">
        <v>104.59004862904888</v>
      </c>
    </row>
    <row r="91" spans="1:11" x14ac:dyDescent="0.25">
      <c r="A91" s="314" t="s">
        <v>300</v>
      </c>
      <c r="B91" s="197">
        <v>2155</v>
      </c>
      <c r="C91" s="292">
        <v>7</v>
      </c>
      <c r="D91" s="292">
        <v>9</v>
      </c>
      <c r="E91" s="312">
        <v>128.57142857142856</v>
      </c>
      <c r="F91" s="292">
        <v>0</v>
      </c>
      <c r="G91" s="292">
        <v>0</v>
      </c>
      <c r="H91" s="312">
        <v>0</v>
      </c>
      <c r="I91" s="292">
        <v>1115</v>
      </c>
      <c r="J91" s="292">
        <v>2167</v>
      </c>
      <c r="K91" s="313">
        <v>194.34977578475335</v>
      </c>
    </row>
    <row r="92" spans="1:11" ht="13.8" thickBot="1" x14ac:dyDescent="0.3">
      <c r="A92" s="315" t="s">
        <v>301</v>
      </c>
      <c r="B92" s="197">
        <v>2156</v>
      </c>
      <c r="C92" s="292">
        <v>0</v>
      </c>
      <c r="D92" s="292">
        <v>27</v>
      </c>
      <c r="E92" s="312">
        <v>0</v>
      </c>
      <c r="F92" s="292">
        <v>0</v>
      </c>
      <c r="G92" s="292">
        <v>0</v>
      </c>
      <c r="H92" s="312">
        <v>0</v>
      </c>
      <c r="I92" s="292">
        <v>0</v>
      </c>
      <c r="J92" s="292">
        <v>2872</v>
      </c>
      <c r="K92" s="313">
        <v>0</v>
      </c>
    </row>
    <row r="93" spans="1:11" ht="13.8" thickBot="1" x14ac:dyDescent="0.3">
      <c r="A93" s="316" t="s">
        <v>262</v>
      </c>
      <c r="B93" s="317" t="s">
        <v>423</v>
      </c>
      <c r="C93" s="318">
        <v>13258702</v>
      </c>
      <c r="D93" s="318">
        <v>15835025</v>
      </c>
      <c r="E93" s="319">
        <v>119.43118564698113</v>
      </c>
      <c r="F93" s="318">
        <v>270</v>
      </c>
      <c r="G93" s="318">
        <v>270</v>
      </c>
      <c r="H93" s="319">
        <v>100</v>
      </c>
      <c r="I93" s="318">
        <v>24697596</v>
      </c>
      <c r="J93" s="318">
        <v>21771263</v>
      </c>
      <c r="K93" s="320">
        <v>88.151344770559859</v>
      </c>
    </row>
    <row r="94" spans="1:11" ht="13.8" thickTop="1" x14ac:dyDescent="0.25">
      <c r="A94" s="305"/>
      <c r="B94" s="305"/>
      <c r="C94" s="306"/>
      <c r="D94" s="306"/>
      <c r="E94" s="306"/>
      <c r="F94" s="306"/>
      <c r="G94" s="306"/>
      <c r="H94" s="306"/>
      <c r="I94" s="306"/>
      <c r="J94" s="306"/>
      <c r="K94" s="306"/>
    </row>
    <row r="95" spans="1:11" x14ac:dyDescent="0.25">
      <c r="A95" s="305"/>
      <c r="B95" s="305"/>
      <c r="C95" s="306"/>
      <c r="D95" s="306"/>
      <c r="E95" s="306"/>
      <c r="F95" s="306"/>
      <c r="G95" s="306"/>
      <c r="H95" s="306"/>
      <c r="I95" s="306"/>
      <c r="J95" s="306"/>
      <c r="K95" s="306"/>
    </row>
    <row r="96" spans="1:11" ht="13.8" thickBot="1" x14ac:dyDescent="0.3">
      <c r="A96" s="305"/>
      <c r="B96" s="305"/>
      <c r="C96" s="306"/>
      <c r="D96" s="306"/>
      <c r="E96" s="306"/>
      <c r="F96" s="306"/>
      <c r="G96" s="306"/>
      <c r="H96" s="306"/>
      <c r="I96" s="306"/>
      <c r="J96" s="306"/>
      <c r="K96" s="306"/>
    </row>
    <row r="97" spans="1:12" ht="12.75" customHeight="1" x14ac:dyDescent="0.25">
      <c r="A97" s="1242" t="s">
        <v>220</v>
      </c>
      <c r="B97" s="1245"/>
      <c r="C97" s="1247" t="s">
        <v>431</v>
      </c>
      <c r="D97" s="1248"/>
      <c r="E97" s="1249"/>
      <c r="F97" s="1247" t="s">
        <v>432</v>
      </c>
      <c r="G97" s="1248"/>
      <c r="H97" s="1249"/>
      <c r="I97" s="1247" t="s">
        <v>433</v>
      </c>
      <c r="J97" s="1248"/>
      <c r="K97" s="1256"/>
    </row>
    <row r="98" spans="1:12" ht="45" customHeight="1" x14ac:dyDescent="0.25">
      <c r="A98" s="1243"/>
      <c r="B98" s="1246"/>
      <c r="C98" s="1250"/>
      <c r="D98" s="1251"/>
      <c r="E98" s="1252"/>
      <c r="F98" s="1253"/>
      <c r="G98" s="1254"/>
      <c r="H98" s="1255"/>
      <c r="I98" s="1253"/>
      <c r="J98" s="1254"/>
      <c r="K98" s="1257"/>
    </row>
    <row r="99" spans="1:12" ht="12.75" customHeight="1" thickBot="1" x14ac:dyDescent="0.3">
      <c r="A99" s="1244"/>
      <c r="B99" s="287" t="s">
        <v>265</v>
      </c>
      <c r="C99" s="289" t="s">
        <v>223</v>
      </c>
      <c r="D99" s="289" t="s">
        <v>224</v>
      </c>
      <c r="E99" s="289" t="s">
        <v>225</v>
      </c>
      <c r="F99" s="289" t="s">
        <v>223</v>
      </c>
      <c r="G99" s="289" t="s">
        <v>224</v>
      </c>
      <c r="H99" s="289" t="s">
        <v>225</v>
      </c>
      <c r="I99" s="289" t="s">
        <v>223</v>
      </c>
      <c r="J99" s="289" t="s">
        <v>224</v>
      </c>
      <c r="K99" s="290" t="s">
        <v>225</v>
      </c>
      <c r="L99" s="291"/>
    </row>
    <row r="100" spans="1:12" x14ac:dyDescent="0.25">
      <c r="A100" s="225" t="s">
        <v>420</v>
      </c>
      <c r="B100" s="226">
        <v>2101</v>
      </c>
      <c r="C100" s="292">
        <v>664</v>
      </c>
      <c r="D100" s="292">
        <v>5097</v>
      </c>
      <c r="E100" s="312">
        <v>767.6204819277109</v>
      </c>
      <c r="F100" s="292">
        <v>0</v>
      </c>
      <c r="G100" s="292">
        <v>0</v>
      </c>
      <c r="H100" s="312">
        <v>0</v>
      </c>
      <c r="I100" s="292">
        <v>664</v>
      </c>
      <c r="J100" s="292">
        <v>5097</v>
      </c>
      <c r="K100" s="313">
        <v>767.6204819277109</v>
      </c>
    </row>
    <row r="101" spans="1:12" x14ac:dyDescent="0.25">
      <c r="A101" s="196" t="s">
        <v>267</v>
      </c>
      <c r="B101" s="197">
        <v>2102</v>
      </c>
      <c r="C101" s="292">
        <v>8</v>
      </c>
      <c r="D101" s="292">
        <v>261</v>
      </c>
      <c r="E101" s="312">
        <v>3262.5</v>
      </c>
      <c r="F101" s="292">
        <v>0</v>
      </c>
      <c r="G101" s="292">
        <v>0</v>
      </c>
      <c r="H101" s="312">
        <v>0</v>
      </c>
      <c r="I101" s="292">
        <v>8</v>
      </c>
      <c r="J101" s="292">
        <v>261</v>
      </c>
      <c r="K101" s="313">
        <v>3262.5</v>
      </c>
    </row>
    <row r="102" spans="1:12" x14ac:dyDescent="0.25">
      <c r="A102" s="196" t="s">
        <v>268</v>
      </c>
      <c r="B102" s="197">
        <v>2103</v>
      </c>
      <c r="C102" s="292">
        <v>9272</v>
      </c>
      <c r="D102" s="292">
        <v>804</v>
      </c>
      <c r="E102" s="312">
        <v>8.6712683347713551</v>
      </c>
      <c r="F102" s="292">
        <v>200</v>
      </c>
      <c r="G102" s="292">
        <v>767</v>
      </c>
      <c r="H102" s="312">
        <v>383.5</v>
      </c>
      <c r="I102" s="292">
        <v>9472</v>
      </c>
      <c r="J102" s="292">
        <v>1571</v>
      </c>
      <c r="K102" s="313">
        <v>16.585726351351351</v>
      </c>
    </row>
    <row r="103" spans="1:12" x14ac:dyDescent="0.25">
      <c r="A103" s="196" t="s">
        <v>421</v>
      </c>
      <c r="B103" s="197">
        <v>2104</v>
      </c>
      <c r="C103" s="292">
        <v>149</v>
      </c>
      <c r="D103" s="292">
        <v>8789</v>
      </c>
      <c r="E103" s="312">
        <v>5898.6577181208058</v>
      </c>
      <c r="F103" s="292">
        <v>971</v>
      </c>
      <c r="G103" s="292">
        <v>243825</v>
      </c>
      <c r="H103" s="312">
        <v>25110.710607621008</v>
      </c>
      <c r="I103" s="292">
        <v>1120</v>
      </c>
      <c r="J103" s="292">
        <v>252614</v>
      </c>
      <c r="K103" s="313">
        <v>22554.821428571431</v>
      </c>
    </row>
    <row r="104" spans="1:12" x14ac:dyDescent="0.25">
      <c r="A104" s="196" t="s">
        <v>270</v>
      </c>
      <c r="B104" s="197">
        <v>2105</v>
      </c>
      <c r="C104" s="292">
        <v>616</v>
      </c>
      <c r="D104" s="292">
        <v>401</v>
      </c>
      <c r="E104" s="312">
        <v>65.097402597402592</v>
      </c>
      <c r="F104" s="292">
        <v>0</v>
      </c>
      <c r="G104" s="292">
        <v>0</v>
      </c>
      <c r="H104" s="312">
        <v>0</v>
      </c>
      <c r="I104" s="292">
        <v>616</v>
      </c>
      <c r="J104" s="292">
        <v>401</v>
      </c>
      <c r="K104" s="313">
        <v>65.097402597402592</v>
      </c>
    </row>
    <row r="105" spans="1:12" x14ac:dyDescent="0.25">
      <c r="A105" s="196" t="s">
        <v>422</v>
      </c>
      <c r="B105" s="197">
        <v>2106</v>
      </c>
      <c r="C105" s="292">
        <v>350</v>
      </c>
      <c r="D105" s="292">
        <v>67</v>
      </c>
      <c r="E105" s="312">
        <v>19.142857142857142</v>
      </c>
      <c r="F105" s="292">
        <v>0</v>
      </c>
      <c r="G105" s="292">
        <v>0</v>
      </c>
      <c r="H105" s="312">
        <v>0</v>
      </c>
      <c r="I105" s="292">
        <v>350</v>
      </c>
      <c r="J105" s="292">
        <v>67</v>
      </c>
      <c r="K105" s="313">
        <v>19.142857142857142</v>
      </c>
    </row>
    <row r="106" spans="1:12" x14ac:dyDescent="0.25">
      <c r="A106" s="196" t="s">
        <v>272</v>
      </c>
      <c r="B106" s="197">
        <v>2107</v>
      </c>
      <c r="C106" s="292">
        <v>1971</v>
      </c>
      <c r="D106" s="292">
        <v>5711</v>
      </c>
      <c r="E106" s="312">
        <v>289.75139523084727</v>
      </c>
      <c r="F106" s="292">
        <v>0</v>
      </c>
      <c r="G106" s="292">
        <v>0</v>
      </c>
      <c r="H106" s="312">
        <v>0</v>
      </c>
      <c r="I106" s="292">
        <v>1971</v>
      </c>
      <c r="J106" s="292">
        <v>5711</v>
      </c>
      <c r="K106" s="313">
        <v>289.75139523084727</v>
      </c>
    </row>
    <row r="107" spans="1:12" x14ac:dyDescent="0.25">
      <c r="A107" s="196" t="s">
        <v>273</v>
      </c>
      <c r="B107" s="197">
        <v>2108</v>
      </c>
      <c r="C107" s="292">
        <v>85</v>
      </c>
      <c r="D107" s="292">
        <v>418</v>
      </c>
      <c r="E107" s="312">
        <v>491.76470588235293</v>
      </c>
      <c r="F107" s="292">
        <v>0</v>
      </c>
      <c r="G107" s="292">
        <v>0</v>
      </c>
      <c r="H107" s="312">
        <v>0</v>
      </c>
      <c r="I107" s="292">
        <v>85</v>
      </c>
      <c r="J107" s="292">
        <v>418</v>
      </c>
      <c r="K107" s="313">
        <v>491.76470588235293</v>
      </c>
    </row>
    <row r="108" spans="1:12" x14ac:dyDescent="0.25">
      <c r="A108" s="196" t="s">
        <v>274</v>
      </c>
      <c r="B108" s="197">
        <v>2109</v>
      </c>
      <c r="C108" s="292">
        <v>0</v>
      </c>
      <c r="D108" s="292">
        <v>3896</v>
      </c>
      <c r="E108" s="312">
        <v>0</v>
      </c>
      <c r="F108" s="292">
        <v>0</v>
      </c>
      <c r="G108" s="292">
        <v>0</v>
      </c>
      <c r="H108" s="312">
        <v>0</v>
      </c>
      <c r="I108" s="292">
        <v>0</v>
      </c>
      <c r="J108" s="292">
        <v>3896</v>
      </c>
      <c r="K108" s="313">
        <v>0</v>
      </c>
    </row>
    <row r="109" spans="1:12" x14ac:dyDescent="0.25">
      <c r="A109" s="196" t="s">
        <v>275</v>
      </c>
      <c r="B109" s="197">
        <v>2110</v>
      </c>
      <c r="C109" s="292">
        <v>3419</v>
      </c>
      <c r="D109" s="292">
        <v>2629</v>
      </c>
      <c r="E109" s="312">
        <v>76.89382860485523</v>
      </c>
      <c r="F109" s="292">
        <v>0</v>
      </c>
      <c r="G109" s="292">
        <v>4386</v>
      </c>
      <c r="H109" s="312">
        <v>0</v>
      </c>
      <c r="I109" s="292">
        <v>3419</v>
      </c>
      <c r="J109" s="292">
        <v>7015</v>
      </c>
      <c r="K109" s="313">
        <v>205.1769523252413</v>
      </c>
    </row>
    <row r="110" spans="1:12" x14ac:dyDescent="0.25">
      <c r="A110" s="196" t="s">
        <v>276</v>
      </c>
      <c r="B110" s="197">
        <v>2111</v>
      </c>
      <c r="C110" s="292">
        <v>15980</v>
      </c>
      <c r="D110" s="292">
        <v>539261</v>
      </c>
      <c r="E110" s="312">
        <v>3374.5994993742174</v>
      </c>
      <c r="F110" s="292">
        <v>0</v>
      </c>
      <c r="G110" s="292">
        <v>105</v>
      </c>
      <c r="H110" s="312">
        <v>0</v>
      </c>
      <c r="I110" s="292">
        <v>15980</v>
      </c>
      <c r="J110" s="292">
        <v>539366</v>
      </c>
      <c r="K110" s="313">
        <v>3375.2565707133913</v>
      </c>
    </row>
    <row r="111" spans="1:12" x14ac:dyDescent="0.25">
      <c r="A111" s="196" t="s">
        <v>277</v>
      </c>
      <c r="B111" s="197">
        <v>2112</v>
      </c>
      <c r="C111" s="292">
        <v>0</v>
      </c>
      <c r="D111" s="292">
        <v>55603</v>
      </c>
      <c r="E111" s="312">
        <v>0</v>
      </c>
      <c r="F111" s="292">
        <v>0</v>
      </c>
      <c r="G111" s="292">
        <v>26486</v>
      </c>
      <c r="H111" s="312">
        <v>0</v>
      </c>
      <c r="I111" s="292">
        <v>0</v>
      </c>
      <c r="J111" s="292">
        <v>82089</v>
      </c>
      <c r="K111" s="313">
        <v>0</v>
      </c>
    </row>
    <row r="112" spans="1:12" x14ac:dyDescent="0.25">
      <c r="A112" s="196" t="s">
        <v>278</v>
      </c>
      <c r="B112" s="197">
        <v>2113</v>
      </c>
      <c r="C112" s="292">
        <v>2790</v>
      </c>
      <c r="D112" s="292">
        <v>16578</v>
      </c>
      <c r="E112" s="312">
        <v>594.19354838709683</v>
      </c>
      <c r="F112" s="292">
        <v>0</v>
      </c>
      <c r="G112" s="292">
        <v>0</v>
      </c>
      <c r="H112" s="312">
        <v>0</v>
      </c>
      <c r="I112" s="292">
        <v>2790</v>
      </c>
      <c r="J112" s="292">
        <v>16578</v>
      </c>
      <c r="K112" s="313">
        <v>594.19354838709683</v>
      </c>
    </row>
    <row r="113" spans="1:11" x14ac:dyDescent="0.25">
      <c r="A113" s="196" t="s">
        <v>279</v>
      </c>
      <c r="B113" s="197">
        <v>2115</v>
      </c>
      <c r="C113" s="292">
        <v>36781</v>
      </c>
      <c r="D113" s="292">
        <v>53086</v>
      </c>
      <c r="E113" s="312">
        <v>144.32995296484597</v>
      </c>
      <c r="F113" s="292">
        <v>0</v>
      </c>
      <c r="G113" s="292">
        <v>0</v>
      </c>
      <c r="H113" s="312">
        <v>0</v>
      </c>
      <c r="I113" s="292">
        <v>36781</v>
      </c>
      <c r="J113" s="292">
        <v>53086</v>
      </c>
      <c r="K113" s="313">
        <v>144.32995296484597</v>
      </c>
    </row>
    <row r="114" spans="1:11" x14ac:dyDescent="0.25">
      <c r="A114" s="196" t="s">
        <v>280</v>
      </c>
      <c r="B114" s="197">
        <v>2118</v>
      </c>
      <c r="C114" s="292">
        <v>932</v>
      </c>
      <c r="D114" s="292">
        <v>116</v>
      </c>
      <c r="E114" s="312">
        <v>12.446351931330472</v>
      </c>
      <c r="F114" s="292">
        <v>427291</v>
      </c>
      <c r="G114" s="292">
        <v>134342</v>
      </c>
      <c r="H114" s="312">
        <v>31.44040010203819</v>
      </c>
      <c r="I114" s="292">
        <v>428223</v>
      </c>
      <c r="J114" s="292">
        <v>134458</v>
      </c>
      <c r="K114" s="313">
        <v>31.399060769739133</v>
      </c>
    </row>
    <row r="115" spans="1:11" x14ac:dyDescent="0.25">
      <c r="A115" s="196" t="s">
        <v>281</v>
      </c>
      <c r="B115" s="197">
        <v>2120</v>
      </c>
      <c r="C115" s="292">
        <v>2494</v>
      </c>
      <c r="D115" s="292">
        <v>5399</v>
      </c>
      <c r="E115" s="312">
        <v>216.47955092221329</v>
      </c>
      <c r="F115" s="292">
        <v>34863</v>
      </c>
      <c r="G115" s="292">
        <v>63730</v>
      </c>
      <c r="H115" s="312">
        <v>182.80125060952872</v>
      </c>
      <c r="I115" s="292">
        <v>37357</v>
      </c>
      <c r="J115" s="292">
        <v>69129</v>
      </c>
      <c r="K115" s="313">
        <v>185.04965602162915</v>
      </c>
    </row>
    <row r="116" spans="1:11" x14ac:dyDescent="0.25">
      <c r="A116" s="196" t="s">
        <v>282</v>
      </c>
      <c r="B116" s="197">
        <v>2121</v>
      </c>
      <c r="C116" s="292">
        <v>1630</v>
      </c>
      <c r="D116" s="292">
        <v>24614</v>
      </c>
      <c r="E116" s="312">
        <v>1510.0613496932515</v>
      </c>
      <c r="F116" s="292">
        <v>0</v>
      </c>
      <c r="G116" s="292">
        <v>68064</v>
      </c>
      <c r="H116" s="312">
        <v>0</v>
      </c>
      <c r="I116" s="292">
        <v>1630</v>
      </c>
      <c r="J116" s="292">
        <v>92678</v>
      </c>
      <c r="K116" s="313">
        <v>5685.7668711656443</v>
      </c>
    </row>
    <row r="117" spans="1:11" x14ac:dyDescent="0.25">
      <c r="A117" s="196" t="s">
        <v>283</v>
      </c>
      <c r="B117" s="197">
        <v>2122</v>
      </c>
      <c r="C117" s="292">
        <v>2960</v>
      </c>
      <c r="D117" s="292">
        <v>4193</v>
      </c>
      <c r="E117" s="312">
        <v>141.65540540540539</v>
      </c>
      <c r="F117" s="292">
        <v>924</v>
      </c>
      <c r="G117" s="292">
        <v>5848</v>
      </c>
      <c r="H117" s="312">
        <v>632.90043290043286</v>
      </c>
      <c r="I117" s="292">
        <v>3884</v>
      </c>
      <c r="J117" s="292">
        <v>10041</v>
      </c>
      <c r="K117" s="313">
        <v>258.52214212152415</v>
      </c>
    </row>
    <row r="118" spans="1:11" x14ac:dyDescent="0.25">
      <c r="A118" s="196" t="s">
        <v>284</v>
      </c>
      <c r="B118" s="197">
        <v>2124</v>
      </c>
      <c r="C118" s="292">
        <v>0</v>
      </c>
      <c r="D118" s="292">
        <v>1078</v>
      </c>
      <c r="E118" s="312">
        <v>0</v>
      </c>
      <c r="F118" s="292">
        <v>14701</v>
      </c>
      <c r="G118" s="292">
        <v>25377</v>
      </c>
      <c r="H118" s="312">
        <v>172.62091014216722</v>
      </c>
      <c r="I118" s="292">
        <v>14701</v>
      </c>
      <c r="J118" s="292">
        <v>26455</v>
      </c>
      <c r="K118" s="313">
        <v>179.95374464322157</v>
      </c>
    </row>
    <row r="119" spans="1:11" x14ac:dyDescent="0.25">
      <c r="A119" s="196" t="s">
        <v>285</v>
      </c>
      <c r="B119" s="197">
        <v>2126</v>
      </c>
      <c r="C119" s="292">
        <v>317</v>
      </c>
      <c r="D119" s="292">
        <v>2501</v>
      </c>
      <c r="E119" s="312">
        <v>788.95899053627761</v>
      </c>
      <c r="F119" s="292">
        <v>328029</v>
      </c>
      <c r="G119" s="292">
        <v>95261</v>
      </c>
      <c r="H119" s="312">
        <v>29.040420206750014</v>
      </c>
      <c r="I119" s="292">
        <v>328346</v>
      </c>
      <c r="J119" s="292">
        <v>97762</v>
      </c>
      <c r="K119" s="313">
        <v>29.7740797816937</v>
      </c>
    </row>
    <row r="120" spans="1:11" x14ac:dyDescent="0.25">
      <c r="A120" s="196" t="s">
        <v>286</v>
      </c>
      <c r="B120" s="197">
        <v>2127</v>
      </c>
      <c r="C120" s="292">
        <v>4006</v>
      </c>
      <c r="D120" s="292">
        <v>4274</v>
      </c>
      <c r="E120" s="312">
        <v>106.68996505242136</v>
      </c>
      <c r="F120" s="292">
        <v>0</v>
      </c>
      <c r="G120" s="292">
        <v>20877</v>
      </c>
      <c r="H120" s="312">
        <v>0</v>
      </c>
      <c r="I120" s="292">
        <v>4006</v>
      </c>
      <c r="J120" s="292">
        <v>25151</v>
      </c>
      <c r="K120" s="313">
        <v>627.83325012481271</v>
      </c>
    </row>
    <row r="121" spans="1:11" x14ac:dyDescent="0.25">
      <c r="A121" s="196" t="s">
        <v>287</v>
      </c>
      <c r="B121" s="197">
        <v>2129</v>
      </c>
      <c r="C121" s="292">
        <v>128831</v>
      </c>
      <c r="D121" s="292">
        <v>223468</v>
      </c>
      <c r="E121" s="312">
        <v>173.45825150778927</v>
      </c>
      <c r="F121" s="292">
        <v>366651</v>
      </c>
      <c r="G121" s="292">
        <v>705711</v>
      </c>
      <c r="H121" s="312">
        <v>192.47486028948509</v>
      </c>
      <c r="I121" s="292">
        <v>495482</v>
      </c>
      <c r="J121" s="292">
        <v>929179</v>
      </c>
      <c r="K121" s="313">
        <v>187.5303240077339</v>
      </c>
    </row>
    <row r="122" spans="1:11" x14ac:dyDescent="0.25">
      <c r="A122" s="196" t="s">
        <v>288</v>
      </c>
      <c r="B122" s="197">
        <v>2131</v>
      </c>
      <c r="C122" s="292">
        <v>2000</v>
      </c>
      <c r="D122" s="292">
        <v>5964</v>
      </c>
      <c r="E122" s="312">
        <v>298.2</v>
      </c>
      <c r="F122" s="292">
        <v>0</v>
      </c>
      <c r="G122" s="292">
        <v>105</v>
      </c>
      <c r="H122" s="312">
        <v>0</v>
      </c>
      <c r="I122" s="292">
        <v>2000</v>
      </c>
      <c r="J122" s="292">
        <v>6069</v>
      </c>
      <c r="K122" s="313">
        <v>303.45</v>
      </c>
    </row>
    <row r="123" spans="1:11" x14ac:dyDescent="0.25">
      <c r="A123" s="196" t="s">
        <v>289</v>
      </c>
      <c r="B123" s="197">
        <v>2132</v>
      </c>
      <c r="C123" s="292">
        <v>4239</v>
      </c>
      <c r="D123" s="292">
        <v>5036</v>
      </c>
      <c r="E123" s="312">
        <v>118.80160415192262</v>
      </c>
      <c r="F123" s="292">
        <v>0</v>
      </c>
      <c r="G123" s="292">
        <v>0</v>
      </c>
      <c r="H123" s="312">
        <v>0</v>
      </c>
      <c r="I123" s="292">
        <v>4239</v>
      </c>
      <c r="J123" s="292">
        <v>5036</v>
      </c>
      <c r="K123" s="313">
        <v>118.80160415192262</v>
      </c>
    </row>
    <row r="124" spans="1:11" x14ac:dyDescent="0.25">
      <c r="A124" s="196" t="s">
        <v>290</v>
      </c>
      <c r="B124" s="197">
        <v>2133</v>
      </c>
      <c r="C124" s="292">
        <v>530</v>
      </c>
      <c r="D124" s="292">
        <v>195</v>
      </c>
      <c r="E124" s="312">
        <v>36.79245283018868</v>
      </c>
      <c r="F124" s="292">
        <v>0</v>
      </c>
      <c r="G124" s="292">
        <v>0</v>
      </c>
      <c r="H124" s="312">
        <v>0</v>
      </c>
      <c r="I124" s="292">
        <v>530</v>
      </c>
      <c r="J124" s="292">
        <v>195</v>
      </c>
      <c r="K124" s="313">
        <v>36.79245283018868</v>
      </c>
    </row>
    <row r="125" spans="1:11" x14ac:dyDescent="0.25">
      <c r="A125" s="196" t="s">
        <v>310</v>
      </c>
      <c r="B125" s="197">
        <v>2134</v>
      </c>
      <c r="C125" s="292">
        <v>29</v>
      </c>
      <c r="D125" s="292">
        <v>19</v>
      </c>
      <c r="E125" s="312">
        <v>65.517241379310349</v>
      </c>
      <c r="F125" s="292">
        <v>0</v>
      </c>
      <c r="G125" s="292">
        <v>0</v>
      </c>
      <c r="H125" s="312">
        <v>0</v>
      </c>
      <c r="I125" s="292">
        <v>29</v>
      </c>
      <c r="J125" s="292">
        <v>19</v>
      </c>
      <c r="K125" s="313">
        <v>65.517241379310349</v>
      </c>
    </row>
    <row r="126" spans="1:11" x14ac:dyDescent="0.25">
      <c r="A126" s="196" t="s">
        <v>292</v>
      </c>
      <c r="B126" s="197">
        <v>2136</v>
      </c>
      <c r="C126" s="292">
        <v>336</v>
      </c>
      <c r="D126" s="292">
        <v>131</v>
      </c>
      <c r="E126" s="312">
        <v>38.988095238095241</v>
      </c>
      <c r="F126" s="292">
        <v>0</v>
      </c>
      <c r="G126" s="292">
        <v>0</v>
      </c>
      <c r="H126" s="312">
        <v>0</v>
      </c>
      <c r="I126" s="292">
        <v>336</v>
      </c>
      <c r="J126" s="292">
        <v>131</v>
      </c>
      <c r="K126" s="313">
        <v>38.988095238095241</v>
      </c>
    </row>
    <row r="127" spans="1:11" x14ac:dyDescent="0.25">
      <c r="A127" s="196" t="s">
        <v>293</v>
      </c>
      <c r="B127" s="197">
        <v>2137</v>
      </c>
      <c r="C127" s="292">
        <v>84</v>
      </c>
      <c r="D127" s="292">
        <v>764</v>
      </c>
      <c r="E127" s="312">
        <v>909.52380952380952</v>
      </c>
      <c r="F127" s="292">
        <v>0</v>
      </c>
      <c r="G127" s="292">
        <v>0</v>
      </c>
      <c r="H127" s="312">
        <v>0</v>
      </c>
      <c r="I127" s="292">
        <v>84</v>
      </c>
      <c r="J127" s="292">
        <v>764</v>
      </c>
      <c r="K127" s="313">
        <v>909.52380952380952</v>
      </c>
    </row>
    <row r="128" spans="1:11" x14ac:dyDescent="0.25">
      <c r="A128" s="196" t="s">
        <v>294</v>
      </c>
      <c r="B128" s="197">
        <v>2138</v>
      </c>
      <c r="C128" s="292">
        <v>10</v>
      </c>
      <c r="D128" s="292">
        <v>247</v>
      </c>
      <c r="E128" s="312">
        <v>2470</v>
      </c>
      <c r="F128" s="292">
        <v>400</v>
      </c>
      <c r="G128" s="292">
        <v>400</v>
      </c>
      <c r="H128" s="312">
        <v>100</v>
      </c>
      <c r="I128" s="292">
        <v>410</v>
      </c>
      <c r="J128" s="292">
        <v>647</v>
      </c>
      <c r="K128" s="313">
        <v>157.80487804878049</v>
      </c>
    </row>
    <row r="129" spans="1:11" x14ac:dyDescent="0.25">
      <c r="A129" s="196" t="s">
        <v>311</v>
      </c>
      <c r="B129" s="197">
        <v>2140</v>
      </c>
      <c r="C129" s="292">
        <v>35</v>
      </c>
      <c r="D129" s="292">
        <v>39</v>
      </c>
      <c r="E129" s="312">
        <v>111.42857142857143</v>
      </c>
      <c r="F129" s="292">
        <v>0</v>
      </c>
      <c r="G129" s="292">
        <v>0</v>
      </c>
      <c r="H129" s="312">
        <v>0</v>
      </c>
      <c r="I129" s="292">
        <v>35</v>
      </c>
      <c r="J129" s="292">
        <v>39</v>
      </c>
      <c r="K129" s="313">
        <v>111.42857142857143</v>
      </c>
    </row>
    <row r="130" spans="1:11" x14ac:dyDescent="0.25">
      <c r="A130" s="196" t="s">
        <v>296</v>
      </c>
      <c r="B130" s="197">
        <v>2141</v>
      </c>
      <c r="C130" s="292">
        <v>0</v>
      </c>
      <c r="D130" s="292">
        <v>254</v>
      </c>
      <c r="E130" s="312">
        <v>0</v>
      </c>
      <c r="F130" s="292">
        <v>0</v>
      </c>
      <c r="G130" s="292">
        <v>0</v>
      </c>
      <c r="H130" s="312">
        <v>0</v>
      </c>
      <c r="I130" s="292">
        <v>0</v>
      </c>
      <c r="J130" s="292">
        <v>254</v>
      </c>
      <c r="K130" s="313">
        <v>0</v>
      </c>
    </row>
    <row r="131" spans="1:11" x14ac:dyDescent="0.25">
      <c r="A131" s="196" t="s">
        <v>297</v>
      </c>
      <c r="B131" s="197">
        <v>2142</v>
      </c>
      <c r="C131" s="292">
        <v>0</v>
      </c>
      <c r="D131" s="292">
        <v>53914</v>
      </c>
      <c r="E131" s="312">
        <v>0</v>
      </c>
      <c r="F131" s="292">
        <v>0</v>
      </c>
      <c r="G131" s="292">
        <v>0</v>
      </c>
      <c r="H131" s="312">
        <v>0</v>
      </c>
      <c r="I131" s="292">
        <v>0</v>
      </c>
      <c r="J131" s="292">
        <v>53914</v>
      </c>
      <c r="K131" s="313">
        <v>0</v>
      </c>
    </row>
    <row r="132" spans="1:11" x14ac:dyDescent="0.25">
      <c r="A132" s="196" t="s">
        <v>298</v>
      </c>
      <c r="B132" s="197">
        <v>2148</v>
      </c>
      <c r="C132" s="292">
        <v>1469834</v>
      </c>
      <c r="D132" s="292">
        <v>22</v>
      </c>
      <c r="E132" s="312">
        <v>1.4967676621985885E-3</v>
      </c>
      <c r="F132" s="292">
        <v>40685</v>
      </c>
      <c r="G132" s="292">
        <v>16774</v>
      </c>
      <c r="H132" s="312">
        <v>41.228954160009827</v>
      </c>
      <c r="I132" s="292">
        <v>1510519</v>
      </c>
      <c r="J132" s="292">
        <v>16796</v>
      </c>
      <c r="K132" s="313">
        <v>1.1119356989220262</v>
      </c>
    </row>
    <row r="133" spans="1:11" x14ac:dyDescent="0.25">
      <c r="A133" s="196" t="s">
        <v>299</v>
      </c>
      <c r="B133" s="197">
        <v>2151</v>
      </c>
      <c r="C133" s="292">
        <v>639</v>
      </c>
      <c r="D133" s="292">
        <v>701</v>
      </c>
      <c r="E133" s="312">
        <v>109.70266040688577</v>
      </c>
      <c r="F133" s="292">
        <v>500</v>
      </c>
      <c r="G133" s="292">
        <v>2495</v>
      </c>
      <c r="H133" s="312">
        <v>499</v>
      </c>
      <c r="I133" s="292">
        <v>1139</v>
      </c>
      <c r="J133" s="292">
        <v>3196</v>
      </c>
      <c r="K133" s="313">
        <v>280.59701492537312</v>
      </c>
    </row>
    <row r="134" spans="1:11" x14ac:dyDescent="0.25">
      <c r="A134" s="314" t="s">
        <v>300</v>
      </c>
      <c r="B134" s="197">
        <v>2155</v>
      </c>
      <c r="C134" s="292">
        <v>6</v>
      </c>
      <c r="D134" s="292">
        <v>5</v>
      </c>
      <c r="E134" s="312">
        <v>83.333333333333343</v>
      </c>
      <c r="F134" s="292">
        <v>0</v>
      </c>
      <c r="G134" s="292">
        <v>0</v>
      </c>
      <c r="H134" s="312">
        <v>0</v>
      </c>
      <c r="I134" s="292">
        <v>6</v>
      </c>
      <c r="J134" s="292">
        <v>5</v>
      </c>
      <c r="K134" s="313">
        <v>83.333333333333343</v>
      </c>
    </row>
    <row r="135" spans="1:11" ht="13.8" thickBot="1" x14ac:dyDescent="0.3">
      <c r="A135" s="321" t="s">
        <v>301</v>
      </c>
      <c r="B135" s="197">
        <v>2156</v>
      </c>
      <c r="C135" s="292">
        <v>0</v>
      </c>
      <c r="D135" s="292">
        <v>73</v>
      </c>
      <c r="E135" s="312">
        <v>0</v>
      </c>
      <c r="F135" s="292">
        <v>0</v>
      </c>
      <c r="G135" s="292">
        <v>0</v>
      </c>
      <c r="H135" s="312">
        <v>0</v>
      </c>
      <c r="I135" s="292">
        <v>0</v>
      </c>
      <c r="J135" s="292">
        <v>73</v>
      </c>
      <c r="K135" s="313">
        <v>0</v>
      </c>
    </row>
    <row r="136" spans="1:11" ht="13.8" thickBot="1" x14ac:dyDescent="0.3">
      <c r="A136" s="316" t="s">
        <v>262</v>
      </c>
      <c r="B136" s="317" t="s">
        <v>423</v>
      </c>
      <c r="C136" s="318">
        <v>1690997</v>
      </c>
      <c r="D136" s="318">
        <v>1025608</v>
      </c>
      <c r="E136" s="319">
        <v>60.651083354967511</v>
      </c>
      <c r="F136" s="318">
        <v>1215215</v>
      </c>
      <c r="G136" s="318">
        <v>1414553</v>
      </c>
      <c r="H136" s="319">
        <v>116.40351707311052</v>
      </c>
      <c r="I136" s="318">
        <v>2906212</v>
      </c>
      <c r="J136" s="318">
        <v>2440161</v>
      </c>
      <c r="K136" s="320">
        <v>83.963626879250384</v>
      </c>
    </row>
    <row r="137" spans="1:11" ht="13.8" thickTop="1" x14ac:dyDescent="0.25">
      <c r="A137" s="305"/>
      <c r="B137" s="305"/>
      <c r="C137" s="306"/>
      <c r="D137" s="306"/>
      <c r="E137" s="306"/>
      <c r="F137" s="306"/>
      <c r="G137" s="306"/>
      <c r="H137" s="306"/>
      <c r="I137" s="306"/>
      <c r="J137" s="306"/>
      <c r="K137" s="306"/>
    </row>
    <row r="138" spans="1:11" x14ac:dyDescent="0.25">
      <c r="A138" s="305"/>
      <c r="B138" s="305"/>
      <c r="C138" s="306"/>
      <c r="D138" s="306"/>
      <c r="E138" s="306"/>
      <c r="F138" s="306"/>
      <c r="G138" s="306"/>
      <c r="H138" s="306"/>
      <c r="I138" s="306"/>
      <c r="J138" s="306"/>
      <c r="K138" s="306"/>
    </row>
    <row r="139" spans="1:11" ht="13.8" thickBot="1" x14ac:dyDescent="0.3">
      <c r="A139" s="305"/>
      <c r="B139" s="305"/>
      <c r="C139" s="306"/>
      <c r="D139" s="306"/>
      <c r="E139" s="306"/>
      <c r="F139" s="306"/>
      <c r="G139" s="306"/>
      <c r="H139" s="306"/>
      <c r="I139" s="306"/>
      <c r="J139" s="306"/>
      <c r="K139" s="306"/>
    </row>
    <row r="140" spans="1:11" ht="12.75" customHeight="1" x14ac:dyDescent="0.25">
      <c r="A140" s="1242" t="s">
        <v>220</v>
      </c>
      <c r="B140" s="1258" t="s">
        <v>434</v>
      </c>
      <c r="C140" s="1259"/>
      <c r="D140" s="1259"/>
      <c r="E140" s="1260"/>
    </row>
    <row r="141" spans="1:11" ht="45" customHeight="1" x14ac:dyDescent="0.25">
      <c r="A141" s="1243"/>
      <c r="B141" s="1261"/>
      <c r="C141" s="1262"/>
      <c r="D141" s="1262"/>
      <c r="E141" s="1263"/>
    </row>
    <row r="142" spans="1:11" ht="12.75" customHeight="1" thickBot="1" x14ac:dyDescent="0.3">
      <c r="A142" s="1244"/>
      <c r="B142" s="287" t="s">
        <v>265</v>
      </c>
      <c r="C142" s="288" t="s">
        <v>223</v>
      </c>
      <c r="D142" s="289" t="s">
        <v>224</v>
      </c>
      <c r="E142" s="290" t="s">
        <v>225</v>
      </c>
      <c r="F142" s="291"/>
    </row>
    <row r="143" spans="1:11" x14ac:dyDescent="0.25">
      <c r="A143" s="225" t="s">
        <v>420</v>
      </c>
      <c r="B143" s="226">
        <v>2101</v>
      </c>
      <c r="C143" s="292">
        <v>35702</v>
      </c>
      <c r="D143" s="292">
        <v>40426</v>
      </c>
      <c r="E143" s="313">
        <v>113.23175172259258</v>
      </c>
    </row>
    <row r="144" spans="1:11" x14ac:dyDescent="0.25">
      <c r="A144" s="196" t="s">
        <v>267</v>
      </c>
      <c r="B144" s="197">
        <v>2102</v>
      </c>
      <c r="C144" s="292">
        <v>4619</v>
      </c>
      <c r="D144" s="292">
        <v>6294</v>
      </c>
      <c r="E144" s="313">
        <v>136.26326044598397</v>
      </c>
    </row>
    <row r="145" spans="1:6" x14ac:dyDescent="0.25">
      <c r="A145" s="196" t="s">
        <v>268</v>
      </c>
      <c r="B145" s="197">
        <v>2103</v>
      </c>
      <c r="C145" s="292">
        <v>69087</v>
      </c>
      <c r="D145" s="292">
        <v>47677</v>
      </c>
      <c r="E145" s="313">
        <v>69.010088728704389</v>
      </c>
      <c r="F145" s="295"/>
    </row>
    <row r="146" spans="1:6" x14ac:dyDescent="0.25">
      <c r="A146" s="196" t="s">
        <v>421</v>
      </c>
      <c r="B146" s="197">
        <v>2104</v>
      </c>
      <c r="C146" s="292">
        <v>78023</v>
      </c>
      <c r="D146" s="292">
        <v>395872</v>
      </c>
      <c r="E146" s="313">
        <v>507.37859349166268</v>
      </c>
      <c r="F146" s="295"/>
    </row>
    <row r="147" spans="1:6" x14ac:dyDescent="0.25">
      <c r="A147" s="196" t="s">
        <v>270</v>
      </c>
      <c r="B147" s="197">
        <v>2105</v>
      </c>
      <c r="C147" s="292">
        <v>7347</v>
      </c>
      <c r="D147" s="292">
        <v>6954</v>
      </c>
      <c r="E147" s="313">
        <v>94.650877909350754</v>
      </c>
      <c r="F147" s="295"/>
    </row>
    <row r="148" spans="1:6" x14ac:dyDescent="0.25">
      <c r="A148" s="196" t="s">
        <v>422</v>
      </c>
      <c r="B148" s="197">
        <v>2106</v>
      </c>
      <c r="C148" s="292">
        <v>16195</v>
      </c>
      <c r="D148" s="292">
        <v>15175</v>
      </c>
      <c r="E148" s="313">
        <v>93.701759802408162</v>
      </c>
      <c r="F148" s="295"/>
    </row>
    <row r="149" spans="1:6" x14ac:dyDescent="0.25">
      <c r="A149" s="196" t="s">
        <v>272</v>
      </c>
      <c r="B149" s="197">
        <v>2107</v>
      </c>
      <c r="C149" s="292">
        <v>115423</v>
      </c>
      <c r="D149" s="292">
        <v>117234</v>
      </c>
      <c r="E149" s="313">
        <v>101.56901137554907</v>
      </c>
      <c r="F149" s="295"/>
    </row>
    <row r="150" spans="1:6" x14ac:dyDescent="0.25">
      <c r="A150" s="196" t="s">
        <v>273</v>
      </c>
      <c r="B150" s="197">
        <v>2108</v>
      </c>
      <c r="C150" s="292">
        <v>11533</v>
      </c>
      <c r="D150" s="292">
        <v>13349</v>
      </c>
      <c r="E150" s="313">
        <v>115.74611983005289</v>
      </c>
      <c r="F150" s="295"/>
    </row>
    <row r="151" spans="1:6" x14ac:dyDescent="0.25">
      <c r="A151" s="196" t="s">
        <v>274</v>
      </c>
      <c r="B151" s="197">
        <v>2109</v>
      </c>
      <c r="C151" s="292">
        <v>59965</v>
      </c>
      <c r="D151" s="292">
        <v>68650</v>
      </c>
      <c r="E151" s="313">
        <v>114.48344867839573</v>
      </c>
      <c r="F151" s="295"/>
    </row>
    <row r="152" spans="1:6" x14ac:dyDescent="0.25">
      <c r="A152" s="196" t="s">
        <v>275</v>
      </c>
      <c r="B152" s="197">
        <v>2110</v>
      </c>
      <c r="C152" s="292">
        <v>154710</v>
      </c>
      <c r="D152" s="292">
        <v>159364</v>
      </c>
      <c r="E152" s="313">
        <v>103.00820890698728</v>
      </c>
      <c r="F152" s="295"/>
    </row>
    <row r="153" spans="1:6" x14ac:dyDescent="0.25">
      <c r="A153" s="196" t="s">
        <v>276</v>
      </c>
      <c r="B153" s="197">
        <v>2111</v>
      </c>
      <c r="C153" s="292">
        <v>1226714</v>
      </c>
      <c r="D153" s="292">
        <v>1727689</v>
      </c>
      <c r="E153" s="313">
        <v>140.83877741674098</v>
      </c>
      <c r="F153" s="295"/>
    </row>
    <row r="154" spans="1:6" x14ac:dyDescent="0.25">
      <c r="A154" s="196" t="s">
        <v>277</v>
      </c>
      <c r="B154" s="197">
        <v>2112</v>
      </c>
      <c r="C154" s="292">
        <v>3005531</v>
      </c>
      <c r="D154" s="292">
        <v>3427218</v>
      </c>
      <c r="E154" s="313">
        <v>114.03036601518998</v>
      </c>
      <c r="F154" s="295"/>
    </row>
    <row r="155" spans="1:6" x14ac:dyDescent="0.25">
      <c r="A155" s="196" t="s">
        <v>278</v>
      </c>
      <c r="B155" s="197">
        <v>2113</v>
      </c>
      <c r="C155" s="292">
        <v>475898</v>
      </c>
      <c r="D155" s="292">
        <v>534005</v>
      </c>
      <c r="E155" s="313">
        <v>112.20996936318288</v>
      </c>
      <c r="F155" s="295"/>
    </row>
    <row r="156" spans="1:6" x14ac:dyDescent="0.25">
      <c r="A156" s="196" t="s">
        <v>279</v>
      </c>
      <c r="B156" s="197">
        <v>2115</v>
      </c>
      <c r="C156" s="292">
        <v>647838</v>
      </c>
      <c r="D156" s="292">
        <v>804716</v>
      </c>
      <c r="E156" s="313">
        <v>124.21562180668624</v>
      </c>
      <c r="F156" s="295"/>
    </row>
    <row r="157" spans="1:6" x14ac:dyDescent="0.25">
      <c r="A157" s="196" t="s">
        <v>280</v>
      </c>
      <c r="B157" s="197">
        <v>2118</v>
      </c>
      <c r="C157" s="292">
        <v>494086</v>
      </c>
      <c r="D157" s="292">
        <v>298117</v>
      </c>
      <c r="E157" s="313">
        <v>60.337066826422934</v>
      </c>
      <c r="F157" s="295"/>
    </row>
    <row r="158" spans="1:6" x14ac:dyDescent="0.25">
      <c r="A158" s="196" t="s">
        <v>281</v>
      </c>
      <c r="B158" s="197">
        <v>2120</v>
      </c>
      <c r="C158" s="292">
        <v>1751342</v>
      </c>
      <c r="D158" s="292">
        <v>1690994</v>
      </c>
      <c r="E158" s="313">
        <v>96.554185304754881</v>
      </c>
      <c r="F158" s="295"/>
    </row>
    <row r="159" spans="1:6" x14ac:dyDescent="0.25">
      <c r="A159" s="196" t="s">
        <v>282</v>
      </c>
      <c r="B159" s="197">
        <v>2121</v>
      </c>
      <c r="C159" s="292">
        <v>1706863</v>
      </c>
      <c r="D159" s="292">
        <v>2291186</v>
      </c>
      <c r="E159" s="313">
        <v>134.23373756417473</v>
      </c>
      <c r="F159" s="295"/>
    </row>
    <row r="160" spans="1:6" x14ac:dyDescent="0.25">
      <c r="A160" s="196" t="s">
        <v>283</v>
      </c>
      <c r="B160" s="197">
        <v>2122</v>
      </c>
      <c r="C160" s="292">
        <v>3282220</v>
      </c>
      <c r="D160" s="292">
        <v>5059696</v>
      </c>
      <c r="E160" s="313">
        <v>154.15468798557075</v>
      </c>
      <c r="F160" s="295"/>
    </row>
    <row r="161" spans="1:6" x14ac:dyDescent="0.25">
      <c r="A161" s="196" t="s">
        <v>284</v>
      </c>
      <c r="B161" s="197">
        <v>2124</v>
      </c>
      <c r="C161" s="292">
        <v>292426</v>
      </c>
      <c r="D161" s="292">
        <v>342074</v>
      </c>
      <c r="E161" s="313">
        <v>116.97797049509961</v>
      </c>
      <c r="F161" s="295"/>
    </row>
    <row r="162" spans="1:6" x14ac:dyDescent="0.25">
      <c r="A162" s="196" t="s">
        <v>285</v>
      </c>
      <c r="B162" s="197">
        <v>2126</v>
      </c>
      <c r="C162" s="292">
        <v>493074</v>
      </c>
      <c r="D162" s="292">
        <v>729265</v>
      </c>
      <c r="E162" s="313">
        <v>147.90173483087733</v>
      </c>
      <c r="F162" s="295"/>
    </row>
    <row r="163" spans="1:6" x14ac:dyDescent="0.25">
      <c r="A163" s="196" t="s">
        <v>286</v>
      </c>
      <c r="B163" s="197">
        <v>2127</v>
      </c>
      <c r="C163" s="292">
        <v>1488315</v>
      </c>
      <c r="D163" s="292">
        <v>785755</v>
      </c>
      <c r="E163" s="313">
        <v>52.794939243372539</v>
      </c>
      <c r="F163" s="295"/>
    </row>
    <row r="164" spans="1:6" x14ac:dyDescent="0.25">
      <c r="A164" s="196" t="s">
        <v>287</v>
      </c>
      <c r="B164" s="197">
        <v>2129</v>
      </c>
      <c r="C164" s="292">
        <v>1489617</v>
      </c>
      <c r="D164" s="292">
        <v>2421000</v>
      </c>
      <c r="E164" s="313">
        <v>162.52499803640802</v>
      </c>
      <c r="F164" s="295"/>
    </row>
    <row r="165" spans="1:6" x14ac:dyDescent="0.25">
      <c r="A165" s="196" t="s">
        <v>288</v>
      </c>
      <c r="B165" s="197">
        <v>2131</v>
      </c>
      <c r="C165" s="292">
        <v>19686</v>
      </c>
      <c r="D165" s="292">
        <v>20831</v>
      </c>
      <c r="E165" s="313">
        <v>105.81631616377121</v>
      </c>
      <c r="F165" s="295"/>
    </row>
    <row r="166" spans="1:6" x14ac:dyDescent="0.25">
      <c r="A166" s="196" t="s">
        <v>289</v>
      </c>
      <c r="B166" s="197">
        <v>2132</v>
      </c>
      <c r="C166" s="292">
        <v>48478</v>
      </c>
      <c r="D166" s="292">
        <v>53632</v>
      </c>
      <c r="E166" s="313">
        <v>110.63162671727382</v>
      </c>
      <c r="F166" s="295"/>
    </row>
    <row r="167" spans="1:6" x14ac:dyDescent="0.25">
      <c r="A167" s="196" t="s">
        <v>290</v>
      </c>
      <c r="B167" s="197">
        <v>2133</v>
      </c>
      <c r="C167" s="292">
        <v>10704</v>
      </c>
      <c r="D167" s="292">
        <v>11657</v>
      </c>
      <c r="E167" s="313">
        <v>108.90321375186845</v>
      </c>
      <c r="F167" s="295"/>
    </row>
    <row r="168" spans="1:6" x14ac:dyDescent="0.25">
      <c r="A168" s="196" t="s">
        <v>310</v>
      </c>
      <c r="B168" s="197">
        <v>2134</v>
      </c>
      <c r="C168" s="292">
        <v>4205</v>
      </c>
      <c r="D168" s="292">
        <v>4579</v>
      </c>
      <c r="E168" s="313">
        <v>108.89417360285375</v>
      </c>
      <c r="F168" s="295"/>
    </row>
    <row r="169" spans="1:6" x14ac:dyDescent="0.25">
      <c r="A169" s="196" t="s">
        <v>292</v>
      </c>
      <c r="B169" s="197">
        <v>2136</v>
      </c>
      <c r="C169" s="292">
        <v>9327</v>
      </c>
      <c r="D169" s="292">
        <v>7995</v>
      </c>
      <c r="E169" s="313">
        <v>85.71888066902541</v>
      </c>
      <c r="F169" s="295"/>
    </row>
    <row r="170" spans="1:6" x14ac:dyDescent="0.25">
      <c r="A170" s="196" t="s">
        <v>293</v>
      </c>
      <c r="B170" s="197">
        <v>2137</v>
      </c>
      <c r="C170" s="292">
        <v>3613</v>
      </c>
      <c r="D170" s="292">
        <v>4743</v>
      </c>
      <c r="E170" s="313">
        <v>131.27594796567948</v>
      </c>
      <c r="F170" s="295"/>
    </row>
    <row r="171" spans="1:6" x14ac:dyDescent="0.25">
      <c r="A171" s="196" t="s">
        <v>294</v>
      </c>
      <c r="B171" s="197">
        <v>2138</v>
      </c>
      <c r="C171" s="292">
        <v>6339</v>
      </c>
      <c r="D171" s="292">
        <v>7319</v>
      </c>
      <c r="E171" s="313">
        <v>115.45985171162644</v>
      </c>
      <c r="F171" s="295"/>
    </row>
    <row r="172" spans="1:6" x14ac:dyDescent="0.25">
      <c r="A172" s="196" t="s">
        <v>311</v>
      </c>
      <c r="B172" s="197">
        <v>2140</v>
      </c>
      <c r="C172" s="292">
        <v>2945</v>
      </c>
      <c r="D172" s="292">
        <v>3316</v>
      </c>
      <c r="E172" s="313">
        <v>112.59762308998303</v>
      </c>
      <c r="F172" s="295"/>
    </row>
    <row r="173" spans="1:6" x14ac:dyDescent="0.25">
      <c r="A173" s="196" t="s">
        <v>296</v>
      </c>
      <c r="B173" s="197">
        <v>2141</v>
      </c>
      <c r="C173" s="292">
        <v>12731</v>
      </c>
      <c r="D173" s="292">
        <v>12636</v>
      </c>
      <c r="E173" s="313">
        <v>99.253789961511274</v>
      </c>
      <c r="F173" s="295"/>
    </row>
    <row r="174" spans="1:6" x14ac:dyDescent="0.25">
      <c r="A174" s="196" t="s">
        <v>297</v>
      </c>
      <c r="B174" s="197">
        <v>2142</v>
      </c>
      <c r="C174" s="292">
        <v>8835</v>
      </c>
      <c r="D174" s="292">
        <v>62773</v>
      </c>
      <c r="E174" s="313">
        <v>710.50367855121681</v>
      </c>
      <c r="F174" s="295"/>
    </row>
    <row r="175" spans="1:6" x14ac:dyDescent="0.25">
      <c r="A175" s="196" t="s">
        <v>298</v>
      </c>
      <c r="B175" s="197">
        <v>2148</v>
      </c>
      <c r="C175" s="292">
        <v>10485696</v>
      </c>
      <c r="D175" s="292">
        <v>2944674</v>
      </c>
      <c r="E175" s="313">
        <v>28.082771043524435</v>
      </c>
      <c r="F175" s="295"/>
    </row>
    <row r="176" spans="1:6" x14ac:dyDescent="0.25">
      <c r="A176" s="196" t="s">
        <v>299</v>
      </c>
      <c r="B176" s="197">
        <v>2151</v>
      </c>
      <c r="C176" s="292">
        <v>83600</v>
      </c>
      <c r="D176" s="292">
        <v>89442</v>
      </c>
      <c r="E176" s="313">
        <v>106.98803827751196</v>
      </c>
      <c r="F176" s="295"/>
    </row>
    <row r="177" spans="1:11" x14ac:dyDescent="0.25">
      <c r="A177" s="314" t="s">
        <v>300</v>
      </c>
      <c r="B177" s="197">
        <v>2155</v>
      </c>
      <c r="C177" s="292">
        <v>1121</v>
      </c>
      <c r="D177" s="292">
        <v>2172</v>
      </c>
      <c r="E177" s="313">
        <v>193.75557537912576</v>
      </c>
      <c r="F177" s="295"/>
    </row>
    <row r="178" spans="1:11" ht="13.8" thickBot="1" x14ac:dyDescent="0.3">
      <c r="A178" s="321" t="s">
        <v>301</v>
      </c>
      <c r="B178" s="197">
        <v>2156</v>
      </c>
      <c r="C178" s="292">
        <v>0</v>
      </c>
      <c r="D178" s="292">
        <v>2945</v>
      </c>
      <c r="E178" s="313">
        <v>0</v>
      </c>
      <c r="F178" s="295"/>
    </row>
    <row r="179" spans="1:11" ht="13.8" thickBot="1" x14ac:dyDescent="0.3">
      <c r="A179" s="316" t="s">
        <v>262</v>
      </c>
      <c r="B179" s="317" t="s">
        <v>423</v>
      </c>
      <c r="C179" s="318">
        <v>27603808</v>
      </c>
      <c r="D179" s="318">
        <v>24211424</v>
      </c>
      <c r="E179" s="322">
        <v>87.710449224976486</v>
      </c>
      <c r="F179" s="295"/>
    </row>
    <row r="180" spans="1:11" ht="13.8" thickTop="1" x14ac:dyDescent="0.25">
      <c r="A180" s="305"/>
      <c r="B180" s="305"/>
      <c r="C180" s="306"/>
      <c r="D180" s="306"/>
      <c r="E180" s="306"/>
      <c r="F180" s="306"/>
      <c r="G180" s="306"/>
      <c r="H180" s="306"/>
      <c r="I180" s="306"/>
      <c r="J180" s="306"/>
      <c r="K180" s="306"/>
    </row>
    <row r="181" spans="1:11" x14ac:dyDescent="0.25">
      <c r="A181" s="305"/>
      <c r="B181" s="306"/>
      <c r="C181" s="306"/>
      <c r="D181" s="306"/>
      <c r="E181" s="306"/>
      <c r="F181" s="306"/>
      <c r="G181" s="306"/>
      <c r="H181" s="306"/>
      <c r="I181" s="306"/>
      <c r="J181" s="306"/>
      <c r="K181" s="306"/>
    </row>
    <row r="182" spans="1:11" x14ac:dyDescent="0.25">
      <c r="A182" s="305"/>
      <c r="B182" s="306"/>
      <c r="C182" s="306"/>
      <c r="D182" s="306"/>
      <c r="E182" s="306"/>
      <c r="F182" s="306"/>
      <c r="G182" s="306"/>
      <c r="H182" s="306"/>
      <c r="I182" s="306"/>
      <c r="J182" s="306"/>
      <c r="K182" s="306"/>
    </row>
    <row r="183" spans="1:11" x14ac:dyDescent="0.25">
      <c r="A183" s="305"/>
      <c r="B183" s="306"/>
      <c r="C183" s="306"/>
      <c r="D183" s="306"/>
      <c r="E183" s="306"/>
      <c r="F183" s="306"/>
      <c r="G183" s="306"/>
      <c r="H183" s="306"/>
      <c r="I183" s="306"/>
      <c r="J183" s="306"/>
      <c r="K183" s="306"/>
    </row>
    <row r="184" spans="1:11" x14ac:dyDescent="0.25">
      <c r="A184" s="305"/>
      <c r="B184" s="306"/>
      <c r="C184" s="306"/>
      <c r="D184" s="306"/>
      <c r="E184" s="306"/>
      <c r="F184" s="306"/>
      <c r="G184" s="306"/>
      <c r="H184" s="306"/>
      <c r="I184" s="306"/>
      <c r="J184" s="306"/>
      <c r="K184" s="306"/>
    </row>
    <row r="185" spans="1:11" x14ac:dyDescent="0.25">
      <c r="A185" s="305"/>
      <c r="B185" s="306"/>
      <c r="C185" s="306"/>
      <c r="D185" s="306"/>
      <c r="E185" s="306"/>
      <c r="F185" s="306"/>
      <c r="G185" s="306"/>
      <c r="H185" s="306"/>
      <c r="I185" s="306"/>
      <c r="J185" s="306"/>
      <c r="K185" s="306"/>
    </row>
    <row r="186" spans="1:11" x14ac:dyDescent="0.25">
      <c r="A186" s="306"/>
      <c r="B186" s="306"/>
      <c r="C186" s="306"/>
      <c r="D186" s="306"/>
      <c r="E186" s="306"/>
      <c r="F186" s="306"/>
      <c r="G186" s="306"/>
      <c r="H186" s="306"/>
      <c r="I186" s="306"/>
      <c r="J186" s="306"/>
      <c r="K186" s="306"/>
    </row>
    <row r="187" spans="1:11" x14ac:dyDescent="0.25">
      <c r="A187" s="305"/>
      <c r="B187" s="305"/>
      <c r="C187" s="306"/>
      <c r="D187" s="306"/>
      <c r="E187" s="306"/>
      <c r="F187" s="306"/>
      <c r="G187" s="306"/>
      <c r="H187" s="306"/>
      <c r="I187" s="306"/>
      <c r="J187" s="306"/>
      <c r="K187" s="306"/>
    </row>
    <row r="188" spans="1:11" x14ac:dyDescent="0.25">
      <c r="A188" s="305"/>
      <c r="B188" s="305"/>
      <c r="C188" s="306"/>
      <c r="D188" s="306"/>
      <c r="E188" s="306"/>
      <c r="F188" s="306"/>
      <c r="G188" s="306"/>
      <c r="H188" s="306"/>
      <c r="I188" s="306"/>
      <c r="J188" s="306"/>
      <c r="K188" s="306"/>
    </row>
    <row r="189" spans="1:11" x14ac:dyDescent="0.25">
      <c r="A189" s="305"/>
      <c r="B189" s="305"/>
      <c r="C189" s="306"/>
      <c r="D189" s="306"/>
      <c r="E189" s="306"/>
      <c r="F189" s="306"/>
      <c r="G189" s="306"/>
      <c r="H189" s="306"/>
      <c r="I189" s="306"/>
      <c r="J189" s="306"/>
      <c r="K189" s="306"/>
    </row>
    <row r="190" spans="1:11" x14ac:dyDescent="0.25">
      <c r="A190" s="305"/>
      <c r="B190" s="305"/>
      <c r="C190" s="306"/>
      <c r="D190" s="306"/>
      <c r="E190" s="306"/>
      <c r="F190" s="306"/>
      <c r="G190" s="306"/>
      <c r="H190" s="306"/>
      <c r="I190" s="306"/>
      <c r="J190" s="306"/>
      <c r="K190" s="306"/>
    </row>
    <row r="191" spans="1:11" x14ac:dyDescent="0.25">
      <c r="A191" s="305"/>
      <c r="B191" s="305"/>
      <c r="C191" s="306"/>
      <c r="D191" s="306"/>
      <c r="E191" s="308"/>
      <c r="F191" s="306"/>
      <c r="G191" s="306"/>
      <c r="H191" s="306"/>
      <c r="I191" s="306"/>
      <c r="J191" s="306"/>
      <c r="K191" s="308"/>
    </row>
    <row r="192" spans="1:11" x14ac:dyDescent="0.25">
      <c r="A192" s="305"/>
      <c r="B192" s="305"/>
      <c r="C192" s="306"/>
      <c r="D192" s="306"/>
      <c r="E192" s="306"/>
      <c r="F192" s="306"/>
      <c r="G192" s="306"/>
      <c r="H192" s="306"/>
      <c r="I192" s="306"/>
      <c r="J192" s="306"/>
      <c r="K192" s="306"/>
    </row>
    <row r="193" spans="1:18" x14ac:dyDescent="0.25">
      <c r="A193" s="305"/>
      <c r="B193" s="305"/>
      <c r="C193" s="306"/>
      <c r="D193" s="306"/>
      <c r="E193" s="306"/>
      <c r="F193" s="306"/>
      <c r="G193" s="306"/>
      <c r="H193" s="306"/>
      <c r="I193" s="306"/>
      <c r="J193" s="306"/>
      <c r="K193" s="306"/>
    </row>
    <row r="194" spans="1:18" x14ac:dyDescent="0.25">
      <c r="A194" s="305"/>
      <c r="B194" s="305"/>
      <c r="C194" s="306"/>
      <c r="D194" s="306"/>
      <c r="E194" s="306"/>
      <c r="F194" s="306"/>
      <c r="G194" s="306"/>
      <c r="H194" s="306"/>
      <c r="I194" s="306"/>
      <c r="J194" s="306"/>
      <c r="K194" s="306"/>
    </row>
    <row r="195" spans="1:18" x14ac:dyDescent="0.25">
      <c r="A195" s="305"/>
      <c r="B195" s="305"/>
      <c r="C195" s="306"/>
      <c r="D195" s="306"/>
      <c r="E195" s="306"/>
      <c r="F195" s="306"/>
      <c r="G195" s="306"/>
      <c r="H195" s="306"/>
      <c r="I195" s="306"/>
      <c r="J195" s="306"/>
      <c r="K195" s="306"/>
    </row>
    <row r="196" spans="1:18" x14ac:dyDescent="0.25">
      <c r="A196" s="305"/>
      <c r="B196" s="305"/>
      <c r="C196" s="306"/>
      <c r="D196" s="306"/>
      <c r="E196" s="306"/>
      <c r="F196" s="306"/>
      <c r="G196" s="306"/>
      <c r="H196" s="306"/>
      <c r="I196" s="306"/>
      <c r="J196" s="306"/>
      <c r="K196" s="306"/>
    </row>
    <row r="197" spans="1:18" x14ac:dyDescent="0.25">
      <c r="A197" s="305"/>
      <c r="B197" s="305"/>
      <c r="C197" s="306"/>
      <c r="D197" s="306"/>
      <c r="E197" s="306"/>
      <c r="F197" s="306"/>
      <c r="G197" s="306"/>
      <c r="H197" s="306"/>
      <c r="I197" s="306"/>
      <c r="J197" s="306"/>
      <c r="K197" s="306"/>
    </row>
    <row r="198" spans="1:18" x14ac:dyDescent="0.25">
      <c r="A198" s="305"/>
      <c r="B198" s="305"/>
      <c r="C198" s="306"/>
      <c r="D198" s="306"/>
      <c r="E198" s="306"/>
      <c r="F198" s="306"/>
      <c r="G198" s="306"/>
      <c r="H198" s="306"/>
      <c r="I198" s="306"/>
      <c r="J198" s="306"/>
      <c r="K198" s="306"/>
    </row>
    <row r="199" spans="1:18" x14ac:dyDescent="0.25">
      <c r="A199" s="305"/>
      <c r="B199" s="305"/>
      <c r="C199" s="306"/>
      <c r="D199" s="306"/>
      <c r="E199" s="306"/>
      <c r="F199" s="306"/>
      <c r="G199" s="306"/>
      <c r="H199" s="306"/>
      <c r="I199" s="306"/>
      <c r="J199" s="306"/>
      <c r="K199" s="306"/>
    </row>
    <row r="200" spans="1:18" x14ac:dyDescent="0.25">
      <c r="A200" s="305"/>
      <c r="B200" s="305"/>
      <c r="C200" s="306"/>
      <c r="D200" s="306"/>
      <c r="E200" s="306"/>
      <c r="F200" s="306"/>
      <c r="G200" s="306"/>
      <c r="H200" s="306"/>
      <c r="I200" s="306"/>
      <c r="J200" s="306"/>
      <c r="K200" s="306"/>
    </row>
    <row r="201" spans="1:18" x14ac:dyDescent="0.25">
      <c r="A201" s="305"/>
      <c r="B201" s="305"/>
      <c r="C201" s="306"/>
      <c r="D201" s="306"/>
      <c r="E201" s="308"/>
      <c r="F201" s="306"/>
      <c r="G201" s="306"/>
      <c r="H201" s="306"/>
      <c r="I201" s="306"/>
      <c r="J201" s="306"/>
      <c r="K201" s="308"/>
    </row>
    <row r="202" spans="1:18" x14ac:dyDescent="0.25">
      <c r="A202" s="305"/>
      <c r="B202" s="305"/>
      <c r="C202" s="306"/>
      <c r="D202" s="306"/>
      <c r="E202" s="306"/>
      <c r="F202" s="306"/>
      <c r="G202" s="306"/>
      <c r="H202" s="306"/>
      <c r="I202" s="306"/>
      <c r="J202" s="306"/>
      <c r="K202" s="306"/>
    </row>
    <row r="203" spans="1:18" x14ac:dyDescent="0.25">
      <c r="A203" s="305"/>
      <c r="B203" s="305"/>
      <c r="C203" s="306"/>
      <c r="D203" s="306"/>
      <c r="E203" s="309"/>
      <c r="F203" s="306"/>
      <c r="G203" s="306"/>
      <c r="H203" s="306"/>
      <c r="I203" s="306"/>
      <c r="J203" s="306"/>
      <c r="K203" s="306"/>
      <c r="R203" s="307"/>
    </row>
    <row r="204" spans="1:18" x14ac:dyDescent="0.25">
      <c r="A204" s="305"/>
      <c r="B204" s="305"/>
      <c r="C204" s="306"/>
      <c r="D204" s="306"/>
      <c r="E204" s="306"/>
      <c r="F204" s="306"/>
      <c r="G204" s="306"/>
      <c r="H204" s="306"/>
      <c r="I204" s="306"/>
      <c r="J204" s="306"/>
      <c r="K204" s="306"/>
    </row>
    <row r="205" spans="1:18" x14ac:dyDescent="0.25">
      <c r="A205" s="305"/>
      <c r="B205" s="305"/>
      <c r="C205" s="306"/>
      <c r="D205" s="306"/>
      <c r="E205" s="306"/>
      <c r="F205" s="306"/>
      <c r="G205" s="306"/>
      <c r="H205" s="306"/>
      <c r="I205" s="306"/>
      <c r="J205" s="306"/>
      <c r="K205" s="306"/>
    </row>
    <row r="206" spans="1:18" x14ac:dyDescent="0.25">
      <c r="A206" s="305"/>
      <c r="B206" s="305"/>
      <c r="C206" s="306"/>
      <c r="D206" s="306"/>
      <c r="E206" s="306"/>
      <c r="F206" s="306"/>
      <c r="G206" s="306"/>
      <c r="H206" s="306"/>
      <c r="I206" s="306"/>
      <c r="J206" s="306"/>
      <c r="K206" s="306"/>
    </row>
    <row r="207" spans="1:18" x14ac:dyDescent="0.25">
      <c r="A207" s="305"/>
      <c r="B207" s="305"/>
      <c r="C207" s="306"/>
      <c r="D207" s="306"/>
      <c r="E207" s="306"/>
      <c r="F207" s="306"/>
      <c r="G207" s="306"/>
      <c r="H207" s="306"/>
      <c r="I207" s="306"/>
      <c r="J207" s="306"/>
      <c r="K207" s="306"/>
    </row>
    <row r="208" spans="1:18" x14ac:dyDescent="0.25">
      <c r="A208" s="305"/>
      <c r="B208" s="305"/>
      <c r="C208" s="306"/>
      <c r="D208" s="306"/>
      <c r="E208" s="306"/>
      <c r="F208" s="306"/>
      <c r="G208" s="306"/>
      <c r="H208" s="306"/>
      <c r="I208" s="306"/>
      <c r="J208" s="306"/>
      <c r="K208" s="306"/>
    </row>
    <row r="209" spans="1:11" x14ac:dyDescent="0.25">
      <c r="A209" s="305"/>
      <c r="B209" s="305"/>
      <c r="C209" s="306"/>
      <c r="D209" s="306"/>
      <c r="E209" s="306"/>
      <c r="F209" s="306"/>
      <c r="G209" s="306"/>
      <c r="H209" s="306"/>
      <c r="I209" s="306"/>
      <c r="J209" s="306"/>
      <c r="K209" s="306"/>
    </row>
    <row r="210" spans="1:11" x14ac:dyDescent="0.25">
      <c r="A210" s="305"/>
      <c r="B210" s="305"/>
      <c r="C210" s="306"/>
      <c r="D210" s="306"/>
      <c r="E210" s="306"/>
      <c r="F210" s="306"/>
      <c r="G210" s="306"/>
      <c r="H210" s="306"/>
      <c r="I210" s="306"/>
      <c r="J210" s="306"/>
      <c r="K210" s="306"/>
    </row>
    <row r="211" spans="1:11" x14ac:dyDescent="0.25">
      <c r="A211" s="305"/>
      <c r="B211" s="305"/>
      <c r="C211" s="306"/>
      <c r="D211" s="306"/>
      <c r="E211" s="306"/>
      <c r="F211" s="306"/>
      <c r="G211" s="306"/>
      <c r="H211" s="306"/>
      <c r="I211" s="306"/>
      <c r="J211" s="306"/>
      <c r="K211" s="306"/>
    </row>
    <row r="212" spans="1:11" x14ac:dyDescent="0.25">
      <c r="A212" s="305"/>
      <c r="B212" s="305"/>
      <c r="C212" s="306"/>
      <c r="D212" s="306"/>
      <c r="E212" s="306"/>
      <c r="F212" s="306"/>
      <c r="G212" s="306"/>
      <c r="H212" s="306"/>
      <c r="I212" s="306"/>
      <c r="J212" s="306"/>
      <c r="K212" s="306"/>
    </row>
    <row r="213" spans="1:11" x14ac:dyDescent="0.25">
      <c r="A213" s="305"/>
      <c r="B213" s="305"/>
      <c r="C213" s="306"/>
      <c r="D213" s="306"/>
      <c r="E213" s="306"/>
      <c r="F213" s="306"/>
      <c r="G213" s="306"/>
      <c r="H213" s="306"/>
      <c r="I213" s="306"/>
      <c r="J213" s="306"/>
      <c r="K213" s="306"/>
    </row>
    <row r="214" spans="1:11" x14ac:dyDescent="0.25">
      <c r="A214" s="305"/>
      <c r="B214" s="305"/>
      <c r="C214" s="306"/>
      <c r="D214" s="306"/>
      <c r="E214" s="306"/>
      <c r="F214" s="306"/>
      <c r="G214" s="306"/>
      <c r="H214" s="306"/>
      <c r="I214" s="306"/>
      <c r="J214" s="306"/>
      <c r="K214" s="306"/>
    </row>
    <row r="215" spans="1:11" x14ac:dyDescent="0.25">
      <c r="A215" s="305"/>
      <c r="B215" s="305"/>
      <c r="C215" s="306"/>
      <c r="D215" s="306"/>
      <c r="E215" s="306"/>
      <c r="F215" s="306"/>
      <c r="G215" s="306"/>
      <c r="H215" s="306"/>
      <c r="I215" s="306"/>
      <c r="J215" s="306"/>
      <c r="K215" s="306"/>
    </row>
    <row r="216" spans="1:11" x14ac:dyDescent="0.25">
      <c r="A216" s="305"/>
      <c r="B216" s="305"/>
      <c r="C216" s="306"/>
      <c r="D216" s="306"/>
      <c r="E216" s="306"/>
      <c r="F216" s="306"/>
      <c r="G216" s="306"/>
      <c r="H216" s="306"/>
      <c r="I216" s="306"/>
      <c r="J216" s="306"/>
      <c r="K216" s="306"/>
    </row>
    <row r="217" spans="1:11" x14ac:dyDescent="0.25">
      <c r="A217" s="305"/>
      <c r="B217" s="305"/>
      <c r="C217" s="306"/>
      <c r="D217" s="306"/>
      <c r="E217" s="306"/>
      <c r="F217" s="306"/>
      <c r="G217" s="306"/>
      <c r="H217" s="306"/>
      <c r="I217" s="306"/>
      <c r="J217" s="306"/>
      <c r="K217" s="306"/>
    </row>
    <row r="218" spans="1:11" x14ac:dyDescent="0.25">
      <c r="A218" s="305"/>
      <c r="B218" s="305"/>
      <c r="C218" s="306"/>
      <c r="D218" s="306"/>
      <c r="E218" s="306"/>
      <c r="F218" s="306"/>
      <c r="G218" s="306"/>
      <c r="H218" s="306"/>
      <c r="I218" s="306"/>
      <c r="J218" s="306"/>
      <c r="K218" s="306"/>
    </row>
    <row r="219" spans="1:11" x14ac:dyDescent="0.25">
      <c r="A219" s="305"/>
      <c r="B219" s="305"/>
      <c r="C219" s="306"/>
      <c r="D219" s="306"/>
      <c r="E219" s="306"/>
      <c r="F219" s="306"/>
      <c r="G219" s="306"/>
      <c r="H219" s="306"/>
      <c r="I219" s="306"/>
      <c r="J219" s="306"/>
      <c r="K219" s="306"/>
    </row>
    <row r="220" spans="1:11" x14ac:dyDescent="0.25">
      <c r="A220" s="305"/>
      <c r="B220" s="305"/>
      <c r="C220" s="306"/>
      <c r="D220" s="306"/>
      <c r="E220" s="306"/>
      <c r="F220" s="306"/>
      <c r="G220" s="306"/>
      <c r="H220" s="306"/>
      <c r="I220" s="306"/>
      <c r="J220" s="306"/>
      <c r="K220" s="306"/>
    </row>
    <row r="221" spans="1:11" x14ac:dyDescent="0.25">
      <c r="A221" s="305"/>
      <c r="B221" s="305"/>
      <c r="C221" s="306"/>
      <c r="D221" s="306"/>
      <c r="E221" s="306"/>
      <c r="F221" s="306"/>
      <c r="G221" s="306"/>
      <c r="H221" s="306"/>
      <c r="I221" s="306"/>
      <c r="J221" s="306"/>
      <c r="K221" s="306"/>
    </row>
    <row r="222" spans="1:11" x14ac:dyDescent="0.25">
      <c r="A222" s="305"/>
      <c r="B222" s="305"/>
      <c r="C222" s="306"/>
      <c r="D222" s="306"/>
      <c r="E222" s="306"/>
      <c r="F222" s="306"/>
      <c r="G222" s="306"/>
      <c r="H222" s="306"/>
      <c r="I222" s="306"/>
      <c r="J222" s="306"/>
      <c r="K222" s="306"/>
    </row>
    <row r="223" spans="1:11" x14ac:dyDescent="0.25">
      <c r="A223" s="305"/>
      <c r="B223" s="305"/>
      <c r="C223" s="306"/>
      <c r="D223" s="306"/>
      <c r="E223" s="306"/>
      <c r="F223" s="306"/>
      <c r="G223" s="306"/>
      <c r="H223" s="306"/>
      <c r="I223" s="306"/>
      <c r="J223" s="306"/>
      <c r="K223" s="306"/>
    </row>
    <row r="224" spans="1:11" x14ac:dyDescent="0.25">
      <c r="A224" s="305"/>
      <c r="B224" s="305"/>
      <c r="C224" s="306"/>
      <c r="D224" s="306"/>
      <c r="E224" s="306"/>
      <c r="F224" s="306"/>
      <c r="G224" s="306"/>
      <c r="H224" s="306"/>
      <c r="I224" s="306"/>
      <c r="J224" s="306"/>
      <c r="K224" s="306"/>
    </row>
    <row r="225" spans="1:11" x14ac:dyDescent="0.25">
      <c r="A225" s="305"/>
      <c r="B225" s="305"/>
      <c r="C225" s="306"/>
      <c r="D225" s="306"/>
      <c r="E225" s="306"/>
      <c r="F225" s="306"/>
      <c r="G225" s="306"/>
      <c r="H225" s="306"/>
      <c r="I225" s="306"/>
      <c r="J225" s="306"/>
      <c r="K225" s="306"/>
    </row>
    <row r="226" spans="1:11" x14ac:dyDescent="0.25">
      <c r="A226" s="305"/>
      <c r="B226" s="305"/>
      <c r="C226" s="306"/>
      <c r="D226" s="306"/>
      <c r="E226" s="306"/>
      <c r="F226" s="306"/>
      <c r="G226" s="306"/>
      <c r="H226" s="306"/>
      <c r="I226" s="306"/>
      <c r="J226" s="306"/>
      <c r="K226" s="306"/>
    </row>
    <row r="227" spans="1:11" x14ac:dyDescent="0.25">
      <c r="A227" s="305"/>
      <c r="B227" s="305"/>
      <c r="C227" s="306"/>
      <c r="D227" s="306"/>
      <c r="E227" s="306"/>
      <c r="F227" s="306"/>
      <c r="G227" s="306"/>
      <c r="H227" s="306"/>
      <c r="I227" s="306"/>
      <c r="J227" s="306"/>
      <c r="K227" s="306"/>
    </row>
    <row r="228" spans="1:11" x14ac:dyDescent="0.25">
      <c r="A228" s="305"/>
      <c r="B228" s="305"/>
      <c r="C228" s="306"/>
      <c r="D228" s="306"/>
      <c r="E228" s="306"/>
      <c r="F228" s="306"/>
      <c r="G228" s="306"/>
      <c r="H228" s="306"/>
      <c r="I228" s="306"/>
      <c r="J228" s="306"/>
      <c r="K228" s="306"/>
    </row>
    <row r="229" spans="1:11" x14ac:dyDescent="0.25">
      <c r="A229" s="305"/>
      <c r="B229" s="305"/>
      <c r="C229" s="306"/>
      <c r="D229" s="306"/>
      <c r="E229" s="306"/>
      <c r="F229" s="306"/>
      <c r="G229" s="306"/>
      <c r="H229" s="306"/>
      <c r="I229" s="306"/>
      <c r="J229" s="306"/>
      <c r="K229" s="306"/>
    </row>
    <row r="230" spans="1:11" x14ac:dyDescent="0.25">
      <c r="A230" s="305"/>
      <c r="B230" s="305"/>
      <c r="C230" s="306"/>
      <c r="D230" s="306"/>
      <c r="E230" s="306"/>
      <c r="F230" s="306"/>
      <c r="G230" s="306"/>
      <c r="H230" s="306"/>
      <c r="I230" s="306"/>
      <c r="J230" s="306"/>
      <c r="K230" s="306"/>
    </row>
    <row r="231" spans="1:11" x14ac:dyDescent="0.25">
      <c r="A231" s="305"/>
      <c r="B231" s="305"/>
      <c r="C231" s="306"/>
      <c r="D231" s="306"/>
      <c r="E231" s="306"/>
      <c r="F231" s="306"/>
      <c r="G231" s="306"/>
      <c r="H231" s="306"/>
      <c r="I231" s="306"/>
      <c r="J231" s="306"/>
      <c r="K231" s="306"/>
    </row>
    <row r="232" spans="1:11" x14ac:dyDescent="0.25">
      <c r="A232" s="305"/>
      <c r="B232" s="305"/>
      <c r="C232" s="306"/>
      <c r="D232" s="306"/>
      <c r="E232" s="306"/>
      <c r="F232" s="306"/>
      <c r="G232" s="306"/>
      <c r="H232" s="306"/>
      <c r="I232" s="306"/>
      <c r="J232" s="306"/>
      <c r="K232" s="306"/>
    </row>
    <row r="233" spans="1:11" x14ac:dyDescent="0.25">
      <c r="A233" s="305"/>
      <c r="B233" s="305"/>
      <c r="C233" s="306"/>
      <c r="D233" s="306"/>
      <c r="E233" s="306"/>
      <c r="F233" s="306"/>
      <c r="G233" s="306"/>
      <c r="H233" s="306"/>
      <c r="I233" s="306"/>
      <c r="J233" s="306"/>
      <c r="K233" s="306"/>
    </row>
    <row r="234" spans="1:11" x14ac:dyDescent="0.25">
      <c r="A234" s="305"/>
      <c r="B234" s="305"/>
      <c r="C234" s="306"/>
      <c r="D234" s="306"/>
      <c r="E234" s="306"/>
      <c r="F234" s="306"/>
      <c r="G234" s="306"/>
      <c r="H234" s="306"/>
      <c r="I234" s="306"/>
      <c r="J234" s="306"/>
      <c r="K234" s="306"/>
    </row>
    <row r="235" spans="1:11" x14ac:dyDescent="0.25">
      <c r="A235" s="305"/>
      <c r="B235" s="305"/>
      <c r="C235" s="306"/>
      <c r="D235" s="306"/>
      <c r="E235" s="306"/>
      <c r="F235" s="306"/>
      <c r="G235" s="306"/>
      <c r="H235" s="306"/>
      <c r="I235" s="306"/>
      <c r="J235" s="306"/>
      <c r="K235" s="306"/>
    </row>
    <row r="236" spans="1:11" x14ac:dyDescent="0.25">
      <c r="A236" s="305"/>
      <c r="B236" s="306"/>
      <c r="C236" s="306"/>
      <c r="D236" s="306"/>
      <c r="E236" s="306"/>
      <c r="F236" s="306"/>
      <c r="G236" s="306"/>
      <c r="H236" s="306"/>
      <c r="I236" s="306"/>
      <c r="J236" s="306"/>
      <c r="K236" s="306"/>
    </row>
    <row r="237" spans="1:11" x14ac:dyDescent="0.25">
      <c r="A237" s="305"/>
      <c r="B237" s="306"/>
      <c r="C237" s="306"/>
      <c r="D237" s="306"/>
      <c r="E237" s="306"/>
      <c r="F237" s="306"/>
      <c r="G237" s="306"/>
      <c r="H237" s="306"/>
      <c r="I237" s="306"/>
      <c r="J237" s="306"/>
      <c r="K237" s="306"/>
    </row>
    <row r="238" spans="1:11" x14ac:dyDescent="0.25">
      <c r="A238" s="305"/>
      <c r="B238" s="306"/>
      <c r="C238" s="306"/>
      <c r="D238" s="306"/>
      <c r="E238" s="306"/>
      <c r="F238" s="306"/>
      <c r="G238" s="306"/>
      <c r="H238" s="306"/>
      <c r="I238" s="306"/>
      <c r="J238" s="306"/>
      <c r="K238" s="306"/>
    </row>
    <row r="239" spans="1:11" x14ac:dyDescent="0.25">
      <c r="A239" s="305"/>
      <c r="B239" s="306"/>
      <c r="C239" s="306"/>
      <c r="D239" s="306"/>
      <c r="E239" s="306"/>
      <c r="F239" s="306"/>
      <c r="G239" s="306"/>
      <c r="H239" s="306"/>
      <c r="I239" s="306"/>
      <c r="J239" s="306"/>
      <c r="K239" s="306"/>
    </row>
    <row r="240" spans="1:11" x14ac:dyDescent="0.25">
      <c r="A240" s="305"/>
      <c r="B240" s="306"/>
      <c r="C240" s="306"/>
      <c r="D240" s="306"/>
      <c r="E240" s="306"/>
      <c r="F240" s="306"/>
      <c r="G240" s="306"/>
      <c r="H240" s="306"/>
      <c r="I240" s="306"/>
      <c r="J240" s="306"/>
      <c r="K240" s="306"/>
    </row>
    <row r="241" spans="1:11" x14ac:dyDescent="0.25">
      <c r="A241" s="306"/>
      <c r="B241" s="306"/>
      <c r="C241" s="306"/>
      <c r="D241" s="306"/>
      <c r="E241" s="306"/>
      <c r="F241" s="306"/>
      <c r="G241" s="306"/>
      <c r="H241" s="306"/>
      <c r="I241" s="306"/>
      <c r="J241" s="306"/>
      <c r="K241" s="306"/>
    </row>
    <row r="242" spans="1:11" x14ac:dyDescent="0.25">
      <c r="A242" s="305"/>
      <c r="B242" s="305"/>
      <c r="C242" s="306"/>
      <c r="D242" s="306"/>
      <c r="E242" s="306"/>
      <c r="F242" s="306"/>
      <c r="G242" s="306"/>
      <c r="H242" s="306"/>
      <c r="I242" s="306"/>
      <c r="J242" s="306"/>
      <c r="K242" s="306"/>
    </row>
    <row r="243" spans="1:11" x14ac:dyDescent="0.25">
      <c r="A243" s="305"/>
      <c r="B243" s="305"/>
      <c r="C243" s="306"/>
      <c r="D243" s="306"/>
      <c r="E243" s="306"/>
      <c r="F243" s="306"/>
      <c r="G243" s="306"/>
      <c r="H243" s="306"/>
      <c r="I243" s="306"/>
      <c r="J243" s="306"/>
      <c r="K243" s="306"/>
    </row>
    <row r="244" spans="1:11" x14ac:dyDescent="0.25">
      <c r="A244" s="305"/>
      <c r="B244" s="305"/>
      <c r="C244" s="306"/>
      <c r="D244" s="306"/>
      <c r="E244" s="306"/>
      <c r="F244" s="306"/>
      <c r="G244" s="306"/>
      <c r="H244" s="306"/>
      <c r="I244" s="306"/>
      <c r="J244" s="306"/>
      <c r="K244" s="306"/>
    </row>
    <row r="245" spans="1:11" x14ac:dyDescent="0.25">
      <c r="A245" s="305"/>
      <c r="B245" s="305"/>
      <c r="C245" s="306"/>
      <c r="D245" s="306"/>
      <c r="E245" s="306"/>
      <c r="F245" s="306"/>
      <c r="G245" s="306"/>
      <c r="H245" s="306"/>
      <c r="I245" s="306"/>
      <c r="J245" s="306"/>
      <c r="K245" s="306"/>
    </row>
    <row r="246" spans="1:11" x14ac:dyDescent="0.25">
      <c r="A246" s="305"/>
      <c r="B246" s="305"/>
      <c r="C246" s="306"/>
      <c r="D246" s="306"/>
      <c r="E246" s="306"/>
      <c r="F246" s="306"/>
      <c r="G246" s="306"/>
      <c r="H246" s="306"/>
      <c r="I246" s="306"/>
      <c r="J246" s="306"/>
      <c r="K246" s="306"/>
    </row>
    <row r="247" spans="1:11" x14ac:dyDescent="0.25">
      <c r="A247" s="305"/>
      <c r="B247" s="305"/>
      <c r="C247" s="306"/>
      <c r="D247" s="306"/>
      <c r="E247" s="306"/>
      <c r="F247" s="306"/>
      <c r="G247" s="306"/>
      <c r="H247" s="306"/>
      <c r="I247" s="306"/>
      <c r="J247" s="306"/>
      <c r="K247" s="306"/>
    </row>
    <row r="248" spans="1:11" x14ac:dyDescent="0.25">
      <c r="A248" s="305"/>
      <c r="B248" s="305"/>
      <c r="C248" s="306"/>
      <c r="D248" s="306"/>
      <c r="E248" s="306"/>
      <c r="F248" s="306"/>
      <c r="G248" s="306"/>
      <c r="H248" s="306"/>
      <c r="I248" s="306"/>
      <c r="J248" s="306"/>
      <c r="K248" s="306"/>
    </row>
    <row r="249" spans="1:11" x14ac:dyDescent="0.25">
      <c r="A249" s="305"/>
      <c r="B249" s="305"/>
      <c r="C249" s="306"/>
      <c r="D249" s="306"/>
      <c r="E249" s="306"/>
      <c r="F249" s="306"/>
      <c r="G249" s="306"/>
      <c r="H249" s="306"/>
      <c r="I249" s="306"/>
      <c r="J249" s="306"/>
      <c r="K249" s="306"/>
    </row>
    <row r="250" spans="1:11" x14ac:dyDescent="0.25">
      <c r="A250" s="305"/>
      <c r="B250" s="305"/>
      <c r="C250" s="306"/>
      <c r="D250" s="306"/>
      <c r="E250" s="306"/>
      <c r="F250" s="306"/>
      <c r="G250" s="306"/>
      <c r="H250" s="306"/>
      <c r="I250" s="306"/>
      <c r="J250" s="306"/>
      <c r="K250" s="306"/>
    </row>
    <row r="251" spans="1:11" x14ac:dyDescent="0.25">
      <c r="A251" s="305"/>
      <c r="B251" s="305"/>
      <c r="C251" s="306"/>
      <c r="D251" s="306"/>
      <c r="E251" s="306"/>
      <c r="F251" s="306"/>
      <c r="G251" s="306"/>
      <c r="H251" s="306"/>
      <c r="I251" s="306"/>
      <c r="J251" s="306"/>
      <c r="K251" s="306"/>
    </row>
    <row r="252" spans="1:11" x14ac:dyDescent="0.25">
      <c r="A252" s="305"/>
      <c r="B252" s="305"/>
      <c r="C252" s="306"/>
      <c r="D252" s="306"/>
      <c r="E252" s="306"/>
      <c r="F252" s="306"/>
      <c r="G252" s="306"/>
      <c r="H252" s="306"/>
      <c r="I252" s="306"/>
      <c r="J252" s="306"/>
      <c r="K252" s="306"/>
    </row>
    <row r="253" spans="1:11" x14ac:dyDescent="0.25">
      <c r="A253" s="305"/>
      <c r="B253" s="305"/>
      <c r="C253" s="306"/>
      <c r="D253" s="306"/>
      <c r="E253" s="306"/>
      <c r="F253" s="306"/>
      <c r="G253" s="306"/>
      <c r="H253" s="306"/>
      <c r="I253" s="306"/>
      <c r="J253" s="306"/>
      <c r="K253" s="306"/>
    </row>
    <row r="254" spans="1:11" x14ac:dyDescent="0.25">
      <c r="A254" s="305"/>
      <c r="B254" s="305"/>
      <c r="C254" s="306"/>
      <c r="D254" s="306"/>
      <c r="E254" s="306"/>
      <c r="F254" s="306"/>
      <c r="G254" s="306"/>
      <c r="H254" s="306"/>
      <c r="I254" s="306"/>
      <c r="J254" s="306"/>
      <c r="K254" s="306"/>
    </row>
    <row r="255" spans="1:11" x14ac:dyDescent="0.25">
      <c r="A255" s="305"/>
      <c r="B255" s="305"/>
      <c r="C255" s="306"/>
      <c r="D255" s="306"/>
      <c r="E255" s="306"/>
      <c r="F255" s="306"/>
      <c r="G255" s="306"/>
      <c r="H255" s="306"/>
      <c r="I255" s="306"/>
      <c r="J255" s="306"/>
      <c r="K255" s="306"/>
    </row>
    <row r="256" spans="1:11" x14ac:dyDescent="0.25">
      <c r="A256" s="305"/>
      <c r="B256" s="305"/>
      <c r="C256" s="306"/>
      <c r="D256" s="306"/>
      <c r="E256" s="306"/>
      <c r="F256" s="306"/>
      <c r="G256" s="306"/>
      <c r="H256" s="306"/>
      <c r="I256" s="306"/>
      <c r="J256" s="306"/>
      <c r="K256" s="306"/>
    </row>
    <row r="257" spans="1:11" x14ac:dyDescent="0.25">
      <c r="A257" s="305"/>
      <c r="B257" s="305"/>
      <c r="C257" s="306"/>
      <c r="D257" s="306"/>
      <c r="E257" s="306"/>
      <c r="F257" s="306"/>
      <c r="G257" s="306"/>
      <c r="H257" s="306"/>
      <c r="I257" s="306"/>
      <c r="J257" s="306"/>
      <c r="K257" s="306"/>
    </row>
    <row r="258" spans="1:11" x14ac:dyDescent="0.25">
      <c r="A258" s="305"/>
      <c r="B258" s="305"/>
      <c r="C258" s="306"/>
      <c r="D258" s="306"/>
      <c r="E258" s="306"/>
      <c r="F258" s="306"/>
      <c r="G258" s="306"/>
      <c r="H258" s="306"/>
      <c r="I258" s="306"/>
      <c r="J258" s="306"/>
      <c r="K258" s="306"/>
    </row>
    <row r="259" spans="1:11" x14ac:dyDescent="0.25">
      <c r="A259" s="305"/>
      <c r="B259" s="305"/>
      <c r="C259" s="306"/>
      <c r="D259" s="306"/>
      <c r="E259" s="306"/>
      <c r="F259" s="306"/>
      <c r="G259" s="306"/>
      <c r="H259" s="306"/>
      <c r="I259" s="306"/>
      <c r="J259" s="306"/>
      <c r="K259" s="306"/>
    </row>
    <row r="260" spans="1:11" x14ac:dyDescent="0.25">
      <c r="A260" s="305"/>
      <c r="B260" s="305"/>
      <c r="C260" s="306"/>
      <c r="D260" s="306"/>
      <c r="E260" s="306"/>
      <c r="F260" s="306"/>
      <c r="G260" s="306"/>
      <c r="H260" s="306"/>
      <c r="I260" s="306"/>
      <c r="J260" s="306"/>
      <c r="K260" s="306"/>
    </row>
    <row r="261" spans="1:11" x14ac:dyDescent="0.25">
      <c r="A261" s="305"/>
      <c r="B261" s="305"/>
      <c r="C261" s="306"/>
      <c r="D261" s="306"/>
      <c r="E261" s="306"/>
      <c r="F261" s="306"/>
      <c r="G261" s="306"/>
      <c r="H261" s="306"/>
      <c r="I261" s="306"/>
      <c r="J261" s="306"/>
      <c r="K261" s="306"/>
    </row>
    <row r="262" spans="1:11" x14ac:dyDescent="0.25">
      <c r="A262" s="305"/>
      <c r="B262" s="305"/>
      <c r="C262" s="306"/>
      <c r="D262" s="306"/>
      <c r="E262" s="306"/>
      <c r="F262" s="306"/>
      <c r="G262" s="306"/>
      <c r="H262" s="306"/>
      <c r="I262" s="306"/>
      <c r="J262" s="306"/>
      <c r="K262" s="306"/>
    </row>
    <row r="263" spans="1:11" x14ac:dyDescent="0.25">
      <c r="A263" s="305"/>
      <c r="B263" s="305"/>
      <c r="C263" s="306"/>
      <c r="D263" s="306"/>
      <c r="E263" s="306"/>
      <c r="F263" s="306"/>
      <c r="G263" s="306"/>
      <c r="H263" s="306"/>
      <c r="I263" s="306"/>
      <c r="J263" s="306"/>
      <c r="K263" s="306"/>
    </row>
    <row r="264" spans="1:11" x14ac:dyDescent="0.25">
      <c r="A264" s="305"/>
      <c r="B264" s="305"/>
      <c r="C264" s="306"/>
      <c r="D264" s="306"/>
      <c r="E264" s="306"/>
      <c r="F264" s="306"/>
      <c r="G264" s="306"/>
      <c r="H264" s="306"/>
      <c r="I264" s="306"/>
      <c r="J264" s="306"/>
      <c r="K264" s="306"/>
    </row>
    <row r="265" spans="1:11" x14ac:dyDescent="0.25">
      <c r="A265" s="305"/>
      <c r="B265" s="305"/>
      <c r="C265" s="306"/>
      <c r="D265" s="306"/>
      <c r="E265" s="306"/>
      <c r="F265" s="306"/>
      <c r="G265" s="306"/>
      <c r="H265" s="306"/>
      <c r="I265" s="306"/>
      <c r="J265" s="306"/>
      <c r="K265" s="306"/>
    </row>
    <row r="266" spans="1:11" x14ac:dyDescent="0.25">
      <c r="A266" s="305"/>
      <c r="B266" s="305"/>
      <c r="C266" s="306"/>
      <c r="D266" s="306"/>
      <c r="E266" s="306"/>
      <c r="F266" s="306"/>
      <c r="G266" s="306"/>
      <c r="H266" s="306"/>
      <c r="I266" s="306"/>
      <c r="J266" s="306"/>
      <c r="K266" s="306"/>
    </row>
    <row r="267" spans="1:11" x14ac:dyDescent="0.25">
      <c r="A267" s="305"/>
      <c r="B267" s="305"/>
      <c r="C267" s="306"/>
      <c r="D267" s="306"/>
      <c r="E267" s="306"/>
      <c r="F267" s="306"/>
      <c r="G267" s="306"/>
      <c r="H267" s="306"/>
      <c r="I267" s="306"/>
      <c r="J267" s="306"/>
      <c r="K267" s="306"/>
    </row>
    <row r="268" spans="1:11" x14ac:dyDescent="0.25">
      <c r="A268" s="305"/>
      <c r="B268" s="305"/>
      <c r="C268" s="306"/>
      <c r="D268" s="306"/>
      <c r="E268" s="306"/>
      <c r="F268" s="306"/>
      <c r="G268" s="306"/>
      <c r="H268" s="306"/>
      <c r="I268" s="306"/>
      <c r="J268" s="306"/>
      <c r="K268" s="306"/>
    </row>
    <row r="269" spans="1:11" x14ac:dyDescent="0.25">
      <c r="A269" s="305"/>
      <c r="B269" s="305"/>
      <c r="C269" s="306"/>
      <c r="D269" s="306"/>
      <c r="E269" s="306"/>
      <c r="F269" s="306"/>
      <c r="G269" s="306"/>
      <c r="H269" s="306"/>
      <c r="I269" s="306"/>
      <c r="J269" s="306"/>
      <c r="K269" s="306"/>
    </row>
    <row r="270" spans="1:11" x14ac:dyDescent="0.25">
      <c r="A270" s="305"/>
      <c r="B270" s="305"/>
      <c r="C270" s="306"/>
      <c r="D270" s="306"/>
      <c r="E270" s="306"/>
      <c r="F270" s="306"/>
      <c r="G270" s="306"/>
      <c r="H270" s="306"/>
      <c r="I270" s="306"/>
      <c r="J270" s="306"/>
      <c r="K270" s="306"/>
    </row>
    <row r="271" spans="1:11" x14ac:dyDescent="0.25">
      <c r="A271" s="305"/>
      <c r="B271" s="305"/>
      <c r="C271" s="306"/>
      <c r="D271" s="306"/>
      <c r="E271" s="306"/>
      <c r="F271" s="306"/>
      <c r="G271" s="306"/>
      <c r="H271" s="306"/>
      <c r="I271" s="306"/>
      <c r="J271" s="306"/>
      <c r="K271" s="306"/>
    </row>
    <row r="272" spans="1:11" x14ac:dyDescent="0.25">
      <c r="A272" s="305"/>
      <c r="B272" s="305"/>
      <c r="C272" s="306"/>
      <c r="D272" s="306"/>
      <c r="E272" s="306"/>
      <c r="F272" s="306"/>
      <c r="G272" s="306"/>
      <c r="H272" s="306"/>
      <c r="I272" s="306"/>
      <c r="J272" s="306"/>
      <c r="K272" s="306"/>
    </row>
    <row r="273" spans="1:11" x14ac:dyDescent="0.25">
      <c r="A273" s="305"/>
      <c r="B273" s="305"/>
      <c r="C273" s="306"/>
      <c r="D273" s="306"/>
      <c r="E273" s="306"/>
      <c r="F273" s="306"/>
      <c r="G273" s="306"/>
      <c r="H273" s="306"/>
      <c r="I273" s="306"/>
      <c r="J273" s="306"/>
      <c r="K273" s="306"/>
    </row>
    <row r="274" spans="1:11" x14ac:dyDescent="0.25">
      <c r="A274" s="305"/>
      <c r="B274" s="305"/>
      <c r="C274" s="306"/>
      <c r="D274" s="306"/>
      <c r="E274" s="306"/>
      <c r="F274" s="306"/>
      <c r="G274" s="306"/>
      <c r="H274" s="306"/>
      <c r="I274" s="306"/>
      <c r="J274" s="306"/>
      <c r="K274" s="306"/>
    </row>
    <row r="275" spans="1:11" x14ac:dyDescent="0.25">
      <c r="A275" s="305"/>
      <c r="B275" s="305"/>
      <c r="C275" s="306"/>
      <c r="D275" s="306"/>
      <c r="E275" s="306"/>
      <c r="F275" s="306"/>
      <c r="G275" s="306"/>
      <c r="H275" s="306"/>
      <c r="I275" s="306"/>
      <c r="J275" s="306"/>
      <c r="K275" s="306"/>
    </row>
    <row r="276" spans="1:11" x14ac:dyDescent="0.25">
      <c r="A276" s="305"/>
      <c r="B276" s="305"/>
      <c r="C276" s="306"/>
      <c r="D276" s="306"/>
      <c r="E276" s="306"/>
      <c r="F276" s="306"/>
      <c r="G276" s="306"/>
      <c r="H276" s="306"/>
      <c r="I276" s="306"/>
      <c r="J276" s="306"/>
      <c r="K276" s="306"/>
    </row>
    <row r="277" spans="1:11" x14ac:dyDescent="0.25">
      <c r="A277" s="305"/>
      <c r="B277" s="305"/>
      <c r="C277" s="306"/>
      <c r="D277" s="306"/>
      <c r="E277" s="306"/>
      <c r="F277" s="306"/>
      <c r="G277" s="306"/>
      <c r="H277" s="306"/>
      <c r="I277" s="306"/>
      <c r="J277" s="306"/>
      <c r="K277" s="306"/>
    </row>
    <row r="278" spans="1:11" x14ac:dyDescent="0.25">
      <c r="A278" s="305"/>
      <c r="B278" s="305"/>
      <c r="C278" s="306"/>
      <c r="D278" s="306"/>
      <c r="E278" s="306"/>
      <c r="F278" s="306"/>
      <c r="G278" s="306"/>
      <c r="H278" s="306"/>
      <c r="I278" s="306"/>
      <c r="J278" s="306"/>
      <c r="K278" s="306"/>
    </row>
    <row r="279" spans="1:11" x14ac:dyDescent="0.25">
      <c r="A279" s="305"/>
      <c r="B279" s="305"/>
      <c r="C279" s="306"/>
      <c r="D279" s="306"/>
      <c r="E279" s="306"/>
      <c r="F279" s="306"/>
      <c r="G279" s="306"/>
      <c r="H279" s="306"/>
      <c r="I279" s="306"/>
      <c r="J279" s="306"/>
      <c r="K279" s="306"/>
    </row>
    <row r="280" spans="1:11" x14ac:dyDescent="0.25">
      <c r="A280" s="305"/>
      <c r="B280" s="305"/>
      <c r="C280" s="306"/>
      <c r="D280" s="306"/>
      <c r="E280" s="306"/>
      <c r="F280" s="306"/>
      <c r="G280" s="306"/>
      <c r="H280" s="306"/>
      <c r="I280" s="306"/>
      <c r="J280" s="306"/>
      <c r="K280" s="306"/>
    </row>
    <row r="281" spans="1:11" x14ac:dyDescent="0.25">
      <c r="A281" s="305"/>
      <c r="B281" s="305"/>
      <c r="C281" s="306"/>
      <c r="D281" s="306"/>
      <c r="E281" s="306"/>
      <c r="F281" s="306"/>
      <c r="G281" s="306"/>
      <c r="H281" s="306"/>
      <c r="I281" s="306"/>
      <c r="J281" s="306"/>
      <c r="K281" s="306"/>
    </row>
    <row r="282" spans="1:11" x14ac:dyDescent="0.25">
      <c r="A282" s="305"/>
      <c r="B282" s="305"/>
      <c r="C282" s="306"/>
      <c r="D282" s="306"/>
      <c r="E282" s="306"/>
      <c r="F282" s="306"/>
      <c r="G282" s="306"/>
      <c r="H282" s="306"/>
      <c r="I282" s="306"/>
      <c r="J282" s="306"/>
      <c r="K282" s="306"/>
    </row>
    <row r="283" spans="1:11" x14ac:dyDescent="0.25">
      <c r="A283" s="305"/>
      <c r="B283" s="305"/>
      <c r="C283" s="306"/>
      <c r="D283" s="306"/>
      <c r="E283" s="306"/>
      <c r="F283" s="306"/>
      <c r="G283" s="306"/>
      <c r="H283" s="306"/>
      <c r="I283" s="306"/>
      <c r="J283" s="306"/>
      <c r="K283" s="306"/>
    </row>
    <row r="284" spans="1:11" x14ac:dyDescent="0.25">
      <c r="A284" s="305"/>
      <c r="B284" s="305"/>
      <c r="C284" s="306"/>
      <c r="D284" s="306"/>
      <c r="E284" s="306"/>
      <c r="F284" s="306"/>
      <c r="G284" s="306"/>
      <c r="H284" s="306"/>
      <c r="I284" s="306"/>
      <c r="J284" s="306"/>
      <c r="K284" s="306"/>
    </row>
    <row r="285" spans="1:11" x14ac:dyDescent="0.25">
      <c r="A285" s="305"/>
      <c r="B285" s="305"/>
      <c r="C285" s="306"/>
      <c r="D285" s="306"/>
      <c r="E285" s="306"/>
      <c r="F285" s="306"/>
      <c r="G285" s="306"/>
      <c r="H285" s="306"/>
      <c r="I285" s="306"/>
      <c r="J285" s="306"/>
      <c r="K285" s="306"/>
    </row>
    <row r="286" spans="1:11" x14ac:dyDescent="0.25">
      <c r="A286" s="305"/>
      <c r="B286" s="305"/>
      <c r="C286" s="306"/>
      <c r="D286" s="306"/>
      <c r="E286" s="306"/>
      <c r="F286" s="306"/>
      <c r="G286" s="306"/>
      <c r="H286" s="306"/>
      <c r="I286" s="306"/>
      <c r="J286" s="306"/>
      <c r="K286" s="306"/>
    </row>
    <row r="287" spans="1:11" x14ac:dyDescent="0.25">
      <c r="A287" s="305"/>
      <c r="B287" s="305"/>
      <c r="C287" s="306"/>
      <c r="D287" s="306"/>
      <c r="E287" s="306"/>
      <c r="F287" s="306"/>
      <c r="G287" s="306"/>
      <c r="H287" s="306"/>
      <c r="I287" s="306"/>
      <c r="J287" s="306"/>
      <c r="K287" s="306"/>
    </row>
    <row r="288" spans="1:11" x14ac:dyDescent="0.25">
      <c r="A288" s="305"/>
      <c r="B288" s="305"/>
      <c r="C288" s="306"/>
      <c r="D288" s="306"/>
      <c r="E288" s="306"/>
      <c r="F288" s="306"/>
      <c r="G288" s="306"/>
      <c r="H288" s="306"/>
      <c r="I288" s="306"/>
      <c r="J288" s="306"/>
      <c r="K288" s="306"/>
    </row>
    <row r="289" spans="1:11" x14ac:dyDescent="0.25">
      <c r="A289" s="305"/>
      <c r="B289" s="305"/>
      <c r="C289" s="306"/>
      <c r="D289" s="306"/>
      <c r="E289" s="306"/>
      <c r="F289" s="306"/>
      <c r="G289" s="306"/>
      <c r="H289" s="306"/>
      <c r="I289" s="306"/>
      <c r="J289" s="306"/>
      <c r="K289" s="306"/>
    </row>
    <row r="290" spans="1:11" x14ac:dyDescent="0.25">
      <c r="A290" s="305"/>
      <c r="B290" s="305"/>
      <c r="C290" s="306"/>
      <c r="D290" s="306"/>
      <c r="E290" s="306"/>
      <c r="F290" s="306"/>
      <c r="G290" s="306"/>
      <c r="H290" s="306"/>
      <c r="I290" s="306"/>
      <c r="J290" s="306"/>
      <c r="K290" s="306"/>
    </row>
    <row r="291" spans="1:11" x14ac:dyDescent="0.25">
      <c r="A291" s="305"/>
      <c r="B291" s="306"/>
      <c r="C291" s="306"/>
      <c r="D291" s="306"/>
      <c r="E291" s="306"/>
      <c r="F291" s="306"/>
      <c r="G291" s="306"/>
      <c r="H291" s="306"/>
      <c r="I291" s="306"/>
      <c r="J291" s="306"/>
      <c r="K291" s="306"/>
    </row>
    <row r="292" spans="1:11" x14ac:dyDescent="0.25">
      <c r="A292" s="305"/>
      <c r="B292" s="306"/>
      <c r="C292" s="306"/>
      <c r="D292" s="306"/>
      <c r="E292" s="306"/>
      <c r="F292" s="306"/>
      <c r="G292" s="306"/>
      <c r="H292" s="306"/>
      <c r="I292" s="306"/>
      <c r="J292" s="306"/>
      <c r="K292" s="306"/>
    </row>
    <row r="293" spans="1:11" x14ac:dyDescent="0.25">
      <c r="A293" s="305"/>
      <c r="B293" s="306"/>
      <c r="C293" s="306"/>
      <c r="D293" s="306"/>
      <c r="E293" s="306"/>
      <c r="F293" s="306"/>
      <c r="G293" s="306"/>
      <c r="H293" s="306"/>
      <c r="I293" s="306"/>
      <c r="J293" s="306"/>
      <c r="K293" s="306"/>
    </row>
    <row r="294" spans="1:11" x14ac:dyDescent="0.25">
      <c r="A294" s="305"/>
      <c r="B294" s="306"/>
      <c r="C294" s="306"/>
      <c r="D294" s="306"/>
      <c r="E294" s="306"/>
      <c r="F294" s="306"/>
      <c r="G294" s="306"/>
      <c r="H294" s="306"/>
      <c r="I294" s="306"/>
      <c r="J294" s="306"/>
      <c r="K294" s="306"/>
    </row>
    <row r="295" spans="1:11" x14ac:dyDescent="0.25">
      <c r="A295" s="305"/>
      <c r="B295" s="306"/>
      <c r="C295" s="306"/>
      <c r="D295" s="306"/>
      <c r="E295" s="306"/>
      <c r="F295" s="306"/>
      <c r="G295" s="306"/>
      <c r="H295" s="306"/>
      <c r="I295" s="306"/>
      <c r="J295" s="306"/>
      <c r="K295" s="306"/>
    </row>
    <row r="296" spans="1:11" x14ac:dyDescent="0.25">
      <c r="A296" s="306"/>
      <c r="B296" s="306"/>
      <c r="C296" s="306"/>
      <c r="D296" s="306"/>
      <c r="E296" s="306"/>
      <c r="F296" s="306"/>
      <c r="G296" s="306"/>
      <c r="H296" s="306"/>
      <c r="I296" s="306"/>
      <c r="J296" s="306"/>
      <c r="K296" s="306"/>
    </row>
    <row r="297" spans="1:11" x14ac:dyDescent="0.25">
      <c r="A297" s="305"/>
      <c r="B297" s="305"/>
      <c r="C297" s="306"/>
      <c r="D297" s="306"/>
      <c r="E297" s="306"/>
      <c r="F297" s="306"/>
      <c r="G297" s="306"/>
      <c r="H297" s="306"/>
      <c r="I297" s="306"/>
      <c r="J297" s="306"/>
      <c r="K297" s="306"/>
    </row>
    <row r="298" spans="1:11" x14ac:dyDescent="0.25">
      <c r="A298" s="305"/>
      <c r="B298" s="305"/>
      <c r="C298" s="306"/>
      <c r="D298" s="306"/>
      <c r="E298" s="306"/>
      <c r="F298" s="306"/>
      <c r="G298" s="306"/>
      <c r="H298" s="306"/>
      <c r="I298" s="306"/>
      <c r="J298" s="306"/>
      <c r="K298" s="306"/>
    </row>
    <row r="299" spans="1:11" x14ac:dyDescent="0.25">
      <c r="A299" s="305"/>
      <c r="B299" s="305"/>
      <c r="C299" s="306"/>
      <c r="D299" s="306"/>
      <c r="E299" s="306"/>
      <c r="F299" s="306"/>
      <c r="G299" s="306"/>
      <c r="H299" s="306"/>
      <c r="I299" s="306"/>
      <c r="J299" s="306"/>
      <c r="K299" s="306"/>
    </row>
    <row r="300" spans="1:11" x14ac:dyDescent="0.25">
      <c r="A300" s="305"/>
      <c r="B300" s="305"/>
      <c r="C300" s="306"/>
      <c r="D300" s="306"/>
      <c r="E300" s="306"/>
      <c r="F300" s="306"/>
      <c r="G300" s="306"/>
      <c r="H300" s="306"/>
      <c r="I300" s="306"/>
      <c r="J300" s="306"/>
      <c r="K300" s="306"/>
    </row>
    <row r="301" spans="1:11" x14ac:dyDescent="0.25">
      <c r="A301" s="305"/>
      <c r="B301" s="305"/>
      <c r="C301" s="306"/>
      <c r="D301" s="306"/>
      <c r="E301" s="306"/>
      <c r="F301" s="306"/>
      <c r="G301" s="306"/>
      <c r="H301" s="306"/>
      <c r="I301" s="306"/>
      <c r="J301" s="306"/>
      <c r="K301" s="306"/>
    </row>
    <row r="302" spans="1:11" x14ac:dyDescent="0.25">
      <c r="A302" s="305"/>
      <c r="B302" s="305"/>
      <c r="C302" s="306"/>
      <c r="D302" s="306"/>
      <c r="E302" s="306"/>
      <c r="F302" s="306"/>
      <c r="G302" s="306"/>
      <c r="H302" s="306"/>
      <c r="I302" s="306"/>
      <c r="J302" s="306"/>
      <c r="K302" s="306"/>
    </row>
    <row r="303" spans="1:11" x14ac:dyDescent="0.25">
      <c r="A303" s="305"/>
      <c r="B303" s="305"/>
      <c r="C303" s="306"/>
      <c r="D303" s="306"/>
      <c r="E303" s="306"/>
      <c r="F303" s="306"/>
      <c r="G303" s="306"/>
      <c r="H303" s="306"/>
      <c r="I303" s="306"/>
      <c r="J303" s="306"/>
      <c r="K303" s="306"/>
    </row>
    <row r="304" spans="1:11" x14ac:dyDescent="0.25">
      <c r="A304" s="305"/>
      <c r="B304" s="305"/>
      <c r="C304" s="306"/>
      <c r="D304" s="306"/>
      <c r="E304" s="306"/>
      <c r="F304" s="306"/>
      <c r="G304" s="306"/>
      <c r="H304" s="306"/>
      <c r="I304" s="306"/>
      <c r="J304" s="306"/>
      <c r="K304" s="306"/>
    </row>
    <row r="305" spans="1:11" x14ac:dyDescent="0.25">
      <c r="A305" s="305"/>
      <c r="B305" s="305"/>
      <c r="C305" s="306"/>
      <c r="D305" s="306"/>
      <c r="E305" s="306"/>
      <c r="F305" s="306"/>
      <c r="G305" s="306"/>
      <c r="H305" s="306"/>
      <c r="I305" s="306"/>
      <c r="J305" s="306"/>
      <c r="K305" s="306"/>
    </row>
    <row r="306" spans="1:11" x14ac:dyDescent="0.25">
      <c r="A306" s="305"/>
      <c r="B306" s="305"/>
      <c r="C306" s="306"/>
      <c r="D306" s="306"/>
      <c r="E306" s="306"/>
      <c r="F306" s="306"/>
      <c r="G306" s="306"/>
      <c r="H306" s="306"/>
      <c r="I306" s="306"/>
      <c r="J306" s="306"/>
      <c r="K306" s="306"/>
    </row>
    <row r="307" spans="1:11" x14ac:dyDescent="0.25">
      <c r="A307" s="305"/>
      <c r="B307" s="305"/>
      <c r="C307" s="306"/>
      <c r="D307" s="306"/>
      <c r="E307" s="306"/>
      <c r="F307" s="306"/>
      <c r="G307" s="306"/>
      <c r="H307" s="306"/>
      <c r="I307" s="306"/>
      <c r="J307" s="306"/>
      <c r="K307" s="306"/>
    </row>
    <row r="308" spans="1:11" x14ac:dyDescent="0.25">
      <c r="A308" s="305"/>
      <c r="B308" s="305"/>
      <c r="C308" s="306"/>
      <c r="D308" s="306"/>
      <c r="E308" s="306"/>
      <c r="F308" s="306"/>
      <c r="G308" s="306"/>
      <c r="H308" s="306"/>
      <c r="I308" s="306"/>
      <c r="J308" s="306"/>
      <c r="K308" s="306"/>
    </row>
    <row r="309" spans="1:11" x14ac:dyDescent="0.25">
      <c r="A309" s="305"/>
      <c r="B309" s="305"/>
      <c r="C309" s="306"/>
      <c r="D309" s="306"/>
      <c r="E309" s="306"/>
      <c r="F309" s="306"/>
      <c r="G309" s="306"/>
      <c r="H309" s="306"/>
      <c r="I309" s="306"/>
      <c r="J309" s="306"/>
      <c r="K309" s="306"/>
    </row>
    <row r="310" spans="1:11" x14ac:dyDescent="0.25">
      <c r="A310" s="305"/>
      <c r="B310" s="305"/>
      <c r="C310" s="306"/>
      <c r="D310" s="306"/>
      <c r="E310" s="306"/>
      <c r="F310" s="306"/>
      <c r="G310" s="306"/>
      <c r="H310" s="306"/>
      <c r="I310" s="306"/>
      <c r="J310" s="306"/>
      <c r="K310" s="306"/>
    </row>
    <row r="311" spans="1:11" x14ac:dyDescent="0.25">
      <c r="A311" s="305"/>
      <c r="B311" s="305"/>
      <c r="C311" s="306"/>
      <c r="D311" s="306"/>
      <c r="E311" s="306"/>
      <c r="F311" s="306"/>
      <c r="G311" s="306"/>
      <c r="H311" s="306"/>
      <c r="I311" s="306"/>
      <c r="J311" s="306"/>
      <c r="K311" s="306"/>
    </row>
    <row r="312" spans="1:11" x14ac:dyDescent="0.25">
      <c r="A312" s="305"/>
      <c r="B312" s="305"/>
      <c r="C312" s="306"/>
      <c r="D312" s="306"/>
      <c r="E312" s="306"/>
      <c r="F312" s="306"/>
      <c r="G312" s="306"/>
      <c r="H312" s="306"/>
      <c r="I312" s="306"/>
      <c r="J312" s="306"/>
      <c r="K312" s="306"/>
    </row>
    <row r="313" spans="1:11" x14ac:dyDescent="0.25">
      <c r="A313" s="305"/>
      <c r="B313" s="305"/>
      <c r="C313" s="306"/>
      <c r="D313" s="306"/>
      <c r="E313" s="306"/>
      <c r="F313" s="306"/>
      <c r="G313" s="306"/>
      <c r="H313" s="306"/>
      <c r="I313" s="306"/>
      <c r="J313" s="306"/>
      <c r="K313" s="306"/>
    </row>
    <row r="314" spans="1:11" x14ac:dyDescent="0.25">
      <c r="A314" s="305"/>
      <c r="B314" s="305"/>
      <c r="C314" s="306"/>
      <c r="D314" s="306"/>
      <c r="E314" s="306"/>
      <c r="F314" s="306"/>
      <c r="G314" s="306"/>
      <c r="H314" s="306"/>
      <c r="I314" s="306"/>
      <c r="J314" s="306"/>
      <c r="K314" s="306"/>
    </row>
    <row r="315" spans="1:11" x14ac:dyDescent="0.25">
      <c r="A315" s="305"/>
      <c r="B315" s="305"/>
      <c r="C315" s="306"/>
      <c r="D315" s="306"/>
      <c r="E315" s="306"/>
      <c r="F315" s="306"/>
      <c r="G315" s="306"/>
      <c r="H315" s="306"/>
      <c r="I315" s="306"/>
      <c r="J315" s="306"/>
      <c r="K315" s="306"/>
    </row>
    <row r="316" spans="1:11" x14ac:dyDescent="0.25">
      <c r="A316" s="305"/>
      <c r="B316" s="305"/>
      <c r="C316" s="306"/>
      <c r="D316" s="306"/>
      <c r="E316" s="306"/>
      <c r="F316" s="306"/>
      <c r="G316" s="306"/>
      <c r="H316" s="306"/>
      <c r="I316" s="306"/>
      <c r="J316" s="306"/>
      <c r="K316" s="306"/>
    </row>
    <row r="317" spans="1:11" x14ac:dyDescent="0.25">
      <c r="A317" s="305"/>
      <c r="B317" s="305"/>
      <c r="C317" s="306"/>
      <c r="D317" s="306"/>
      <c r="E317" s="306"/>
      <c r="F317" s="306"/>
      <c r="G317" s="306"/>
      <c r="H317" s="306"/>
      <c r="I317" s="306"/>
      <c r="J317" s="306"/>
      <c r="K317" s="306"/>
    </row>
    <row r="318" spans="1:11" x14ac:dyDescent="0.25">
      <c r="A318" s="305"/>
      <c r="B318" s="305"/>
      <c r="C318" s="306"/>
      <c r="D318" s="306"/>
      <c r="E318" s="306"/>
      <c r="F318" s="306"/>
      <c r="G318" s="306"/>
      <c r="H318" s="306"/>
      <c r="I318" s="306"/>
      <c r="J318" s="306"/>
      <c r="K318" s="306"/>
    </row>
    <row r="319" spans="1:11" x14ac:dyDescent="0.25">
      <c r="A319" s="305"/>
      <c r="B319" s="305"/>
      <c r="C319" s="306"/>
      <c r="D319" s="306"/>
      <c r="E319" s="306"/>
      <c r="F319" s="306"/>
      <c r="G319" s="306"/>
      <c r="H319" s="306"/>
      <c r="I319" s="306"/>
      <c r="J319" s="306"/>
      <c r="K319" s="306"/>
    </row>
    <row r="320" spans="1:11" x14ac:dyDescent="0.25">
      <c r="A320" s="305"/>
      <c r="B320" s="305"/>
      <c r="C320" s="306"/>
      <c r="D320" s="306"/>
      <c r="E320" s="306"/>
      <c r="F320" s="306"/>
      <c r="G320" s="306"/>
      <c r="H320" s="306"/>
      <c r="I320" s="306"/>
      <c r="J320" s="306"/>
      <c r="K320" s="306"/>
    </row>
    <row r="321" spans="1:11" x14ac:dyDescent="0.25">
      <c r="A321" s="305"/>
      <c r="B321" s="305"/>
      <c r="C321" s="306"/>
      <c r="D321" s="306"/>
      <c r="E321" s="306"/>
      <c r="F321" s="306"/>
      <c r="G321" s="306"/>
      <c r="H321" s="306"/>
      <c r="I321" s="306"/>
      <c r="J321" s="306"/>
      <c r="K321" s="306"/>
    </row>
    <row r="322" spans="1:11" x14ac:dyDescent="0.25">
      <c r="A322" s="305"/>
      <c r="B322" s="305"/>
      <c r="C322" s="306"/>
      <c r="D322" s="306"/>
      <c r="E322" s="306"/>
      <c r="F322" s="306"/>
      <c r="G322" s="306"/>
      <c r="H322" s="306"/>
      <c r="I322" s="306"/>
      <c r="J322" s="306"/>
      <c r="K322" s="306"/>
    </row>
    <row r="323" spans="1:11" x14ac:dyDescent="0.25">
      <c r="A323" s="305"/>
      <c r="B323" s="305"/>
      <c r="C323" s="306"/>
      <c r="D323" s="306"/>
      <c r="E323" s="306"/>
      <c r="F323" s="306"/>
      <c r="G323" s="306"/>
      <c r="H323" s="306"/>
      <c r="I323" s="306"/>
      <c r="J323" s="306"/>
      <c r="K323" s="306"/>
    </row>
    <row r="324" spans="1:11" x14ac:dyDescent="0.25">
      <c r="A324" s="305"/>
      <c r="B324" s="305"/>
      <c r="C324" s="306"/>
      <c r="D324" s="306"/>
      <c r="E324" s="306"/>
      <c r="F324" s="306"/>
      <c r="G324" s="306"/>
      <c r="H324" s="306"/>
      <c r="I324" s="306"/>
      <c r="J324" s="306"/>
      <c r="K324" s="306"/>
    </row>
    <row r="325" spans="1:11" x14ac:dyDescent="0.25">
      <c r="A325" s="305"/>
      <c r="B325" s="305"/>
      <c r="C325" s="306"/>
      <c r="D325" s="306"/>
      <c r="E325" s="306"/>
      <c r="F325" s="306"/>
      <c r="G325" s="306"/>
      <c r="H325" s="306"/>
      <c r="I325" s="306"/>
      <c r="J325" s="306"/>
      <c r="K325" s="306"/>
    </row>
    <row r="326" spans="1:11" x14ac:dyDescent="0.25">
      <c r="A326" s="305"/>
      <c r="B326" s="305"/>
      <c r="C326" s="306"/>
      <c r="D326" s="306"/>
      <c r="E326" s="306"/>
      <c r="F326" s="306"/>
      <c r="G326" s="306"/>
      <c r="H326" s="306"/>
      <c r="I326" s="306"/>
      <c r="J326" s="306"/>
      <c r="K326" s="306"/>
    </row>
    <row r="327" spans="1:11" x14ac:dyDescent="0.25">
      <c r="A327" s="305"/>
      <c r="B327" s="305"/>
      <c r="C327" s="306"/>
      <c r="D327" s="306"/>
      <c r="E327" s="306"/>
      <c r="F327" s="306"/>
      <c r="G327" s="306"/>
      <c r="H327" s="306"/>
      <c r="I327" s="306"/>
      <c r="J327" s="306"/>
      <c r="K327" s="306"/>
    </row>
    <row r="328" spans="1:11" x14ac:dyDescent="0.25">
      <c r="A328" s="305"/>
      <c r="B328" s="305"/>
      <c r="C328" s="306"/>
      <c r="D328" s="306"/>
      <c r="E328" s="306"/>
      <c r="F328" s="306"/>
      <c r="G328" s="306"/>
      <c r="H328" s="306"/>
      <c r="I328" s="306"/>
      <c r="J328" s="306"/>
      <c r="K328" s="306"/>
    </row>
    <row r="329" spans="1:11" x14ac:dyDescent="0.25">
      <c r="A329" s="305"/>
      <c r="B329" s="305"/>
      <c r="C329" s="306"/>
      <c r="D329" s="306"/>
      <c r="E329" s="306"/>
      <c r="F329" s="306"/>
      <c r="G329" s="306"/>
      <c r="H329" s="306"/>
      <c r="I329" s="306"/>
      <c r="J329" s="306"/>
      <c r="K329" s="306"/>
    </row>
    <row r="330" spans="1:11" x14ac:dyDescent="0.25">
      <c r="A330" s="305"/>
      <c r="B330" s="305"/>
      <c r="C330" s="306"/>
      <c r="D330" s="306"/>
      <c r="E330" s="306"/>
      <c r="F330" s="306"/>
      <c r="G330" s="306"/>
      <c r="H330" s="306"/>
      <c r="I330" s="306"/>
      <c r="J330" s="306"/>
      <c r="K330" s="306"/>
    </row>
    <row r="331" spans="1:11" x14ac:dyDescent="0.25">
      <c r="A331" s="305"/>
      <c r="B331" s="305"/>
      <c r="C331" s="306"/>
      <c r="D331" s="306"/>
      <c r="E331" s="306"/>
      <c r="F331" s="306"/>
      <c r="G331" s="306"/>
      <c r="H331" s="306"/>
      <c r="I331" s="306"/>
      <c r="J331" s="306"/>
      <c r="K331" s="306"/>
    </row>
    <row r="332" spans="1:11" x14ac:dyDescent="0.25">
      <c r="A332" s="305"/>
      <c r="B332" s="305"/>
      <c r="C332" s="306"/>
      <c r="D332" s="306"/>
      <c r="E332" s="306"/>
      <c r="F332" s="306"/>
      <c r="G332" s="306"/>
      <c r="H332" s="306"/>
      <c r="I332" s="306"/>
      <c r="J332" s="306"/>
      <c r="K332" s="306"/>
    </row>
    <row r="333" spans="1:11" x14ac:dyDescent="0.25">
      <c r="A333" s="305"/>
      <c r="B333" s="305"/>
      <c r="C333" s="306"/>
      <c r="D333" s="306"/>
      <c r="E333" s="306"/>
      <c r="F333" s="306"/>
      <c r="G333" s="306"/>
      <c r="H333" s="306"/>
      <c r="I333" s="306"/>
      <c r="J333" s="306"/>
      <c r="K333" s="306"/>
    </row>
    <row r="334" spans="1:11" x14ac:dyDescent="0.25">
      <c r="A334" s="305"/>
      <c r="B334" s="305"/>
      <c r="C334" s="306"/>
      <c r="D334" s="306"/>
      <c r="E334" s="306"/>
      <c r="F334" s="306"/>
      <c r="G334" s="306"/>
      <c r="H334" s="306"/>
      <c r="I334" s="306"/>
      <c r="J334" s="306"/>
      <c r="K334" s="306"/>
    </row>
    <row r="335" spans="1:11" x14ac:dyDescent="0.25">
      <c r="A335" s="305"/>
      <c r="B335" s="305"/>
      <c r="C335" s="306"/>
      <c r="D335" s="306"/>
      <c r="E335" s="306"/>
      <c r="F335" s="306"/>
      <c r="G335" s="306"/>
      <c r="H335" s="306"/>
      <c r="I335" s="306"/>
      <c r="J335" s="306"/>
      <c r="K335" s="306"/>
    </row>
    <row r="336" spans="1:11" x14ac:dyDescent="0.25">
      <c r="A336" s="305"/>
      <c r="B336" s="305"/>
      <c r="C336" s="306"/>
      <c r="D336" s="306"/>
      <c r="E336" s="306"/>
      <c r="F336" s="306"/>
      <c r="G336" s="306"/>
      <c r="H336" s="306"/>
      <c r="I336" s="306"/>
      <c r="J336" s="306"/>
      <c r="K336" s="306"/>
    </row>
    <row r="337" spans="1:11" x14ac:dyDescent="0.25">
      <c r="A337" s="305"/>
      <c r="B337" s="305"/>
      <c r="C337" s="306"/>
      <c r="D337" s="306"/>
      <c r="E337" s="306"/>
      <c r="F337" s="306"/>
      <c r="G337" s="306"/>
      <c r="H337" s="306"/>
      <c r="I337" s="306"/>
      <c r="J337" s="306"/>
      <c r="K337" s="306"/>
    </row>
    <row r="338" spans="1:11" x14ac:dyDescent="0.25">
      <c r="A338" s="305"/>
      <c r="B338" s="305"/>
      <c r="C338" s="306"/>
      <c r="D338" s="306"/>
      <c r="E338" s="306"/>
      <c r="F338" s="306"/>
      <c r="G338" s="306"/>
      <c r="H338" s="306"/>
      <c r="I338" s="306"/>
      <c r="J338" s="306"/>
      <c r="K338" s="306"/>
    </row>
    <row r="339" spans="1:11" x14ac:dyDescent="0.25">
      <c r="A339" s="305"/>
      <c r="B339" s="305"/>
      <c r="C339" s="306"/>
      <c r="D339" s="306"/>
      <c r="E339" s="306"/>
      <c r="F339" s="306"/>
      <c r="G339" s="306"/>
      <c r="H339" s="306"/>
      <c r="I339" s="306"/>
      <c r="J339" s="306"/>
      <c r="K339" s="306"/>
    </row>
    <row r="340" spans="1:11" x14ac:dyDescent="0.25">
      <c r="A340" s="305"/>
      <c r="B340" s="305"/>
      <c r="C340" s="306"/>
      <c r="D340" s="306"/>
      <c r="E340" s="306"/>
      <c r="F340" s="306"/>
      <c r="G340" s="306"/>
      <c r="H340" s="306"/>
      <c r="I340" s="306"/>
      <c r="J340" s="306"/>
      <c r="K340" s="306"/>
    </row>
    <row r="341" spans="1:11" x14ac:dyDescent="0.25">
      <c r="A341" s="305"/>
      <c r="B341" s="305"/>
      <c r="C341" s="306"/>
      <c r="D341" s="306"/>
      <c r="E341" s="306"/>
      <c r="F341" s="306"/>
      <c r="G341" s="306"/>
      <c r="H341" s="306"/>
      <c r="I341" s="306"/>
      <c r="J341" s="306"/>
      <c r="K341" s="306"/>
    </row>
    <row r="342" spans="1:11" x14ac:dyDescent="0.25">
      <c r="A342" s="305"/>
      <c r="B342" s="305"/>
      <c r="C342" s="306"/>
      <c r="D342" s="306"/>
      <c r="E342" s="306"/>
      <c r="F342" s="306"/>
      <c r="G342" s="306"/>
      <c r="H342" s="306"/>
      <c r="I342" s="306"/>
      <c r="J342" s="306"/>
      <c r="K342" s="306"/>
    </row>
    <row r="343" spans="1:11" x14ac:dyDescent="0.25">
      <c r="A343" s="305"/>
      <c r="B343" s="305"/>
      <c r="C343" s="306"/>
      <c r="D343" s="306"/>
      <c r="E343" s="306"/>
      <c r="F343" s="306"/>
      <c r="G343" s="306"/>
      <c r="H343" s="306"/>
      <c r="I343" s="306"/>
      <c r="J343" s="306"/>
      <c r="K343" s="306"/>
    </row>
    <row r="344" spans="1:11" x14ac:dyDescent="0.25">
      <c r="A344" s="305"/>
      <c r="B344" s="305"/>
      <c r="C344" s="306"/>
      <c r="D344" s="306"/>
      <c r="E344" s="306"/>
      <c r="F344" s="306"/>
      <c r="G344" s="306"/>
      <c r="H344" s="306"/>
      <c r="I344" s="306"/>
      <c r="J344" s="306"/>
      <c r="K344" s="306"/>
    </row>
    <row r="345" spans="1:11" x14ac:dyDescent="0.25">
      <c r="A345" s="305"/>
      <c r="B345" s="305"/>
      <c r="C345" s="306"/>
      <c r="D345" s="306"/>
      <c r="E345" s="306"/>
      <c r="F345" s="306"/>
      <c r="G345" s="306"/>
      <c r="H345" s="306"/>
      <c r="I345" s="306"/>
      <c r="J345" s="306"/>
      <c r="K345" s="306"/>
    </row>
    <row r="346" spans="1:11" x14ac:dyDescent="0.25">
      <c r="A346" s="305"/>
      <c r="B346" s="306"/>
      <c r="C346" s="306"/>
      <c r="D346" s="306"/>
      <c r="E346" s="306"/>
      <c r="F346" s="306"/>
      <c r="G346" s="306"/>
      <c r="H346" s="306"/>
      <c r="I346" s="306"/>
      <c r="J346" s="306"/>
      <c r="K346" s="306"/>
    </row>
    <row r="347" spans="1:11" x14ac:dyDescent="0.25">
      <c r="A347" s="305"/>
      <c r="B347" s="306"/>
      <c r="C347" s="306"/>
      <c r="D347" s="306"/>
      <c r="E347" s="306"/>
      <c r="F347" s="306"/>
      <c r="G347" s="306"/>
      <c r="H347" s="306"/>
      <c r="I347" s="306"/>
      <c r="J347" s="306"/>
      <c r="K347" s="306"/>
    </row>
    <row r="348" spans="1:11" x14ac:dyDescent="0.25">
      <c r="A348" s="305"/>
      <c r="B348" s="306"/>
      <c r="C348" s="306"/>
      <c r="D348" s="306"/>
      <c r="E348" s="306"/>
      <c r="F348" s="306"/>
      <c r="G348" s="306"/>
      <c r="H348" s="306"/>
      <c r="I348" s="306"/>
      <c r="J348" s="306"/>
      <c r="K348" s="306"/>
    </row>
  </sheetData>
  <mergeCells count="22">
    <mergeCell ref="F54:H55"/>
    <mergeCell ref="I54:K55"/>
    <mergeCell ref="A7:K7"/>
    <mergeCell ref="A8:K8"/>
    <mergeCell ref="A9:K9"/>
    <mergeCell ref="A10:K10"/>
    <mergeCell ref="A11:A13"/>
    <mergeCell ref="B11:B12"/>
    <mergeCell ref="C11:E12"/>
    <mergeCell ref="F11:H12"/>
    <mergeCell ref="I11:K12"/>
    <mergeCell ref="A140:A142"/>
    <mergeCell ref="B140:E141"/>
    <mergeCell ref="A1:B1"/>
    <mergeCell ref="A54:A56"/>
    <mergeCell ref="B54:B55"/>
    <mergeCell ref="C54:E55"/>
    <mergeCell ref="A97:A99"/>
    <mergeCell ref="B97:B98"/>
    <mergeCell ref="C97:E98"/>
    <mergeCell ref="F97:H98"/>
    <mergeCell ref="I97:K98"/>
  </mergeCells>
  <hyperlinks>
    <hyperlink ref="A5" location="'Tab. č. 7'!A140" display="4, Úhrn"/>
    <hyperlink ref="A2" location="'Tab. č. 7'!A11" display="1, Mzdy"/>
    <hyperlink ref="A3" location="'Tab. č. 7'!A54" display="2, Bežné transfery"/>
    <hyperlink ref="A4" location="'Tab. č. 7'!A97" display="3, Kapitálové výdavky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5"/>
  <sheetViews>
    <sheetView workbookViewId="0">
      <selection sqref="A1:K1"/>
    </sheetView>
  </sheetViews>
  <sheetFormatPr defaultColWidth="8.33203125" defaultRowHeight="13.2" x14ac:dyDescent="0.25"/>
  <cols>
    <col min="1" max="1" width="52.44140625" style="323" customWidth="1"/>
    <col min="2" max="2" width="5.77734375" style="323" customWidth="1"/>
    <col min="3" max="4" width="10.6640625" style="323" customWidth="1"/>
    <col min="5" max="5" width="10.6640625" style="358" customWidth="1"/>
    <col min="6" max="7" width="10.6640625" style="323" customWidth="1"/>
    <col min="8" max="8" width="10.6640625" style="358" customWidth="1"/>
    <col min="9" max="10" width="10.6640625" style="323" customWidth="1"/>
    <col min="11" max="11" width="10.6640625" style="358" customWidth="1"/>
    <col min="12" max="12" width="52.44140625" style="323" customWidth="1"/>
    <col min="13" max="13" width="5.44140625" style="323" customWidth="1"/>
    <col min="14" max="15" width="10.6640625" style="323" customWidth="1"/>
    <col min="16" max="16" width="10.6640625" style="358" customWidth="1"/>
    <col min="17" max="18" width="10.6640625" style="323" customWidth="1"/>
    <col min="19" max="19" width="10.6640625" style="358" customWidth="1"/>
    <col min="20" max="21" width="10.6640625" style="323" customWidth="1"/>
    <col min="22" max="22" width="10.6640625" style="358" customWidth="1"/>
    <col min="23" max="23" width="53.21875" style="323" customWidth="1"/>
    <col min="24" max="24" width="5.6640625" style="323" customWidth="1"/>
    <col min="25" max="26" width="10.6640625" style="323" customWidth="1"/>
    <col min="27" max="27" width="10.6640625" style="358" customWidth="1"/>
    <col min="28" max="29" width="10.6640625" style="323" customWidth="1"/>
    <col min="30" max="30" width="10.6640625" style="358" customWidth="1"/>
    <col min="31" max="32" width="10.6640625" style="323" customWidth="1"/>
    <col min="33" max="33" width="10.6640625" style="358" customWidth="1"/>
    <col min="34" max="34" width="53" style="323" customWidth="1"/>
    <col min="35" max="35" width="6.44140625" style="323" customWidth="1"/>
    <col min="36" max="37" width="10.6640625" style="323" customWidth="1"/>
    <col min="38" max="38" width="10.6640625" style="358" customWidth="1"/>
    <col min="39" max="40" width="10.6640625" style="323" customWidth="1"/>
    <col min="41" max="41" width="10.6640625" style="358" customWidth="1"/>
    <col min="42" max="43" width="10.6640625" style="323" customWidth="1"/>
    <col min="44" max="44" width="10.6640625" style="358" customWidth="1"/>
    <col min="45" max="45" width="52.44140625" style="323" customWidth="1"/>
    <col min="46" max="46" width="6.33203125" style="323" customWidth="1"/>
    <col min="47" max="48" width="10.6640625" style="323" customWidth="1"/>
    <col min="49" max="49" width="10.6640625" style="358" customWidth="1"/>
    <col min="50" max="51" width="10.6640625" style="323" customWidth="1"/>
    <col min="52" max="52" width="10.6640625" style="358" customWidth="1"/>
    <col min="53" max="54" width="10.6640625" style="323" customWidth="1"/>
    <col min="55" max="55" width="10.6640625" style="358" customWidth="1"/>
    <col min="56" max="56" width="53.44140625" style="323" customWidth="1"/>
    <col min="57" max="57" width="6.109375" style="323" customWidth="1"/>
    <col min="58" max="59" width="10.6640625" style="323" customWidth="1"/>
    <col min="60" max="60" width="10.6640625" style="358" customWidth="1"/>
    <col min="61" max="62" width="10.6640625" style="323" customWidth="1"/>
    <col min="63" max="63" width="12.33203125" style="358" customWidth="1"/>
    <col min="64" max="65" width="10.6640625" style="323" customWidth="1"/>
    <col min="66" max="66" width="10.6640625" style="358" customWidth="1"/>
    <col min="67" max="67" width="52.6640625" style="323" customWidth="1"/>
    <col min="68" max="68" width="5.77734375" style="323" customWidth="1"/>
    <col min="69" max="70" width="10.6640625" style="323" customWidth="1"/>
    <col min="71" max="71" width="10.6640625" style="358" customWidth="1"/>
    <col min="72" max="73" width="10.6640625" style="323" customWidth="1"/>
    <col min="74" max="74" width="11.88671875" style="358" bestFit="1" customWidth="1"/>
    <col min="75" max="76" width="10.6640625" style="323" customWidth="1"/>
    <col min="77" max="77" width="10.6640625" style="358" customWidth="1"/>
    <col min="78" max="256" width="8.33203125" style="323"/>
    <col min="257" max="257" width="52.44140625" style="323" customWidth="1"/>
    <col min="258" max="258" width="5.77734375" style="323" customWidth="1"/>
    <col min="259" max="267" width="10.6640625" style="323" customWidth="1"/>
    <col min="268" max="268" width="52.44140625" style="323" customWidth="1"/>
    <col min="269" max="269" width="5.44140625" style="323" customWidth="1"/>
    <col min="270" max="278" width="10.6640625" style="323" customWidth="1"/>
    <col min="279" max="279" width="53.21875" style="323" customWidth="1"/>
    <col min="280" max="280" width="5.6640625" style="323" customWidth="1"/>
    <col min="281" max="289" width="10.6640625" style="323" customWidth="1"/>
    <col min="290" max="290" width="53" style="323" customWidth="1"/>
    <col min="291" max="291" width="6.44140625" style="323" customWidth="1"/>
    <col min="292" max="300" width="10.6640625" style="323" customWidth="1"/>
    <col min="301" max="301" width="52.44140625" style="323" customWidth="1"/>
    <col min="302" max="302" width="6.33203125" style="323" customWidth="1"/>
    <col min="303" max="311" width="10.6640625" style="323" customWidth="1"/>
    <col min="312" max="312" width="53.44140625" style="323" customWidth="1"/>
    <col min="313" max="313" width="6.109375" style="323" customWidth="1"/>
    <col min="314" max="318" width="10.6640625" style="323" customWidth="1"/>
    <col min="319" max="319" width="12.33203125" style="323" customWidth="1"/>
    <col min="320" max="322" width="10.6640625" style="323" customWidth="1"/>
    <col min="323" max="323" width="52.6640625" style="323" customWidth="1"/>
    <col min="324" max="324" width="5.77734375" style="323" customWidth="1"/>
    <col min="325" max="329" width="10.6640625" style="323" customWidth="1"/>
    <col min="330" max="330" width="11.88671875" style="323" bestFit="1" customWidth="1"/>
    <col min="331" max="333" width="10.6640625" style="323" customWidth="1"/>
    <col min="334" max="512" width="8.33203125" style="323"/>
    <col min="513" max="513" width="52.44140625" style="323" customWidth="1"/>
    <col min="514" max="514" width="5.77734375" style="323" customWidth="1"/>
    <col min="515" max="523" width="10.6640625" style="323" customWidth="1"/>
    <col min="524" max="524" width="52.44140625" style="323" customWidth="1"/>
    <col min="525" max="525" width="5.44140625" style="323" customWidth="1"/>
    <col min="526" max="534" width="10.6640625" style="323" customWidth="1"/>
    <col min="535" max="535" width="53.21875" style="323" customWidth="1"/>
    <col min="536" max="536" width="5.6640625" style="323" customWidth="1"/>
    <col min="537" max="545" width="10.6640625" style="323" customWidth="1"/>
    <col min="546" max="546" width="53" style="323" customWidth="1"/>
    <col min="547" max="547" width="6.44140625" style="323" customWidth="1"/>
    <col min="548" max="556" width="10.6640625" style="323" customWidth="1"/>
    <col min="557" max="557" width="52.44140625" style="323" customWidth="1"/>
    <col min="558" max="558" width="6.33203125" style="323" customWidth="1"/>
    <col min="559" max="567" width="10.6640625" style="323" customWidth="1"/>
    <col min="568" max="568" width="53.44140625" style="323" customWidth="1"/>
    <col min="569" max="569" width="6.109375" style="323" customWidth="1"/>
    <col min="570" max="574" width="10.6640625" style="323" customWidth="1"/>
    <col min="575" max="575" width="12.33203125" style="323" customWidth="1"/>
    <col min="576" max="578" width="10.6640625" style="323" customWidth="1"/>
    <col min="579" max="579" width="52.6640625" style="323" customWidth="1"/>
    <col min="580" max="580" width="5.77734375" style="323" customWidth="1"/>
    <col min="581" max="585" width="10.6640625" style="323" customWidth="1"/>
    <col min="586" max="586" width="11.88671875" style="323" bestFit="1" customWidth="1"/>
    <col min="587" max="589" width="10.6640625" style="323" customWidth="1"/>
    <col min="590" max="768" width="8.33203125" style="323"/>
    <col min="769" max="769" width="52.44140625" style="323" customWidth="1"/>
    <col min="770" max="770" width="5.77734375" style="323" customWidth="1"/>
    <col min="771" max="779" width="10.6640625" style="323" customWidth="1"/>
    <col min="780" max="780" width="52.44140625" style="323" customWidth="1"/>
    <col min="781" max="781" width="5.44140625" style="323" customWidth="1"/>
    <col min="782" max="790" width="10.6640625" style="323" customWidth="1"/>
    <col min="791" max="791" width="53.21875" style="323" customWidth="1"/>
    <col min="792" max="792" width="5.6640625" style="323" customWidth="1"/>
    <col min="793" max="801" width="10.6640625" style="323" customWidth="1"/>
    <col min="802" max="802" width="53" style="323" customWidth="1"/>
    <col min="803" max="803" width="6.44140625" style="323" customWidth="1"/>
    <col min="804" max="812" width="10.6640625" style="323" customWidth="1"/>
    <col min="813" max="813" width="52.44140625" style="323" customWidth="1"/>
    <col min="814" max="814" width="6.33203125" style="323" customWidth="1"/>
    <col min="815" max="823" width="10.6640625" style="323" customWidth="1"/>
    <col min="824" max="824" width="53.44140625" style="323" customWidth="1"/>
    <col min="825" max="825" width="6.109375" style="323" customWidth="1"/>
    <col min="826" max="830" width="10.6640625" style="323" customWidth="1"/>
    <col min="831" max="831" width="12.33203125" style="323" customWidth="1"/>
    <col min="832" max="834" width="10.6640625" style="323" customWidth="1"/>
    <col min="835" max="835" width="52.6640625" style="323" customWidth="1"/>
    <col min="836" max="836" width="5.77734375" style="323" customWidth="1"/>
    <col min="837" max="841" width="10.6640625" style="323" customWidth="1"/>
    <col min="842" max="842" width="11.88671875" style="323" bestFit="1" customWidth="1"/>
    <col min="843" max="845" width="10.6640625" style="323" customWidth="1"/>
    <col min="846" max="1024" width="8.33203125" style="323"/>
    <col min="1025" max="1025" width="52.44140625" style="323" customWidth="1"/>
    <col min="1026" max="1026" width="5.77734375" style="323" customWidth="1"/>
    <col min="1027" max="1035" width="10.6640625" style="323" customWidth="1"/>
    <col min="1036" max="1036" width="52.44140625" style="323" customWidth="1"/>
    <col min="1037" max="1037" width="5.44140625" style="323" customWidth="1"/>
    <col min="1038" max="1046" width="10.6640625" style="323" customWidth="1"/>
    <col min="1047" max="1047" width="53.21875" style="323" customWidth="1"/>
    <col min="1048" max="1048" width="5.6640625" style="323" customWidth="1"/>
    <col min="1049" max="1057" width="10.6640625" style="323" customWidth="1"/>
    <col min="1058" max="1058" width="53" style="323" customWidth="1"/>
    <col min="1059" max="1059" width="6.44140625" style="323" customWidth="1"/>
    <col min="1060" max="1068" width="10.6640625" style="323" customWidth="1"/>
    <col min="1069" max="1069" width="52.44140625" style="323" customWidth="1"/>
    <col min="1070" max="1070" width="6.33203125" style="323" customWidth="1"/>
    <col min="1071" max="1079" width="10.6640625" style="323" customWidth="1"/>
    <col min="1080" max="1080" width="53.44140625" style="323" customWidth="1"/>
    <col min="1081" max="1081" width="6.109375" style="323" customWidth="1"/>
    <col min="1082" max="1086" width="10.6640625" style="323" customWidth="1"/>
    <col min="1087" max="1087" width="12.33203125" style="323" customWidth="1"/>
    <col min="1088" max="1090" width="10.6640625" style="323" customWidth="1"/>
    <col min="1091" max="1091" width="52.6640625" style="323" customWidth="1"/>
    <col min="1092" max="1092" width="5.77734375" style="323" customWidth="1"/>
    <col min="1093" max="1097" width="10.6640625" style="323" customWidth="1"/>
    <col min="1098" max="1098" width="11.88671875" style="323" bestFit="1" customWidth="1"/>
    <col min="1099" max="1101" width="10.6640625" style="323" customWidth="1"/>
    <col min="1102" max="1280" width="8.33203125" style="323"/>
    <col min="1281" max="1281" width="52.44140625" style="323" customWidth="1"/>
    <col min="1282" max="1282" width="5.77734375" style="323" customWidth="1"/>
    <col min="1283" max="1291" width="10.6640625" style="323" customWidth="1"/>
    <col min="1292" max="1292" width="52.44140625" style="323" customWidth="1"/>
    <col min="1293" max="1293" width="5.44140625" style="323" customWidth="1"/>
    <col min="1294" max="1302" width="10.6640625" style="323" customWidth="1"/>
    <col min="1303" max="1303" width="53.21875" style="323" customWidth="1"/>
    <col min="1304" max="1304" width="5.6640625" style="323" customWidth="1"/>
    <col min="1305" max="1313" width="10.6640625" style="323" customWidth="1"/>
    <col min="1314" max="1314" width="53" style="323" customWidth="1"/>
    <col min="1315" max="1315" width="6.44140625" style="323" customWidth="1"/>
    <col min="1316" max="1324" width="10.6640625" style="323" customWidth="1"/>
    <col min="1325" max="1325" width="52.44140625" style="323" customWidth="1"/>
    <col min="1326" max="1326" width="6.33203125" style="323" customWidth="1"/>
    <col min="1327" max="1335" width="10.6640625" style="323" customWidth="1"/>
    <col min="1336" max="1336" width="53.44140625" style="323" customWidth="1"/>
    <col min="1337" max="1337" width="6.109375" style="323" customWidth="1"/>
    <col min="1338" max="1342" width="10.6640625" style="323" customWidth="1"/>
    <col min="1343" max="1343" width="12.33203125" style="323" customWidth="1"/>
    <col min="1344" max="1346" width="10.6640625" style="323" customWidth="1"/>
    <col min="1347" max="1347" width="52.6640625" style="323" customWidth="1"/>
    <col min="1348" max="1348" width="5.77734375" style="323" customWidth="1"/>
    <col min="1349" max="1353" width="10.6640625" style="323" customWidth="1"/>
    <col min="1354" max="1354" width="11.88671875" style="323" bestFit="1" customWidth="1"/>
    <col min="1355" max="1357" width="10.6640625" style="323" customWidth="1"/>
    <col min="1358" max="1536" width="8.33203125" style="323"/>
    <col min="1537" max="1537" width="52.44140625" style="323" customWidth="1"/>
    <col min="1538" max="1538" width="5.77734375" style="323" customWidth="1"/>
    <col min="1539" max="1547" width="10.6640625" style="323" customWidth="1"/>
    <col min="1548" max="1548" width="52.44140625" style="323" customWidth="1"/>
    <col min="1549" max="1549" width="5.44140625" style="323" customWidth="1"/>
    <col min="1550" max="1558" width="10.6640625" style="323" customWidth="1"/>
    <col min="1559" max="1559" width="53.21875" style="323" customWidth="1"/>
    <col min="1560" max="1560" width="5.6640625" style="323" customWidth="1"/>
    <col min="1561" max="1569" width="10.6640625" style="323" customWidth="1"/>
    <col min="1570" max="1570" width="53" style="323" customWidth="1"/>
    <col min="1571" max="1571" width="6.44140625" style="323" customWidth="1"/>
    <col min="1572" max="1580" width="10.6640625" style="323" customWidth="1"/>
    <col min="1581" max="1581" width="52.44140625" style="323" customWidth="1"/>
    <col min="1582" max="1582" width="6.33203125" style="323" customWidth="1"/>
    <col min="1583" max="1591" width="10.6640625" style="323" customWidth="1"/>
    <col min="1592" max="1592" width="53.44140625" style="323" customWidth="1"/>
    <col min="1593" max="1593" width="6.109375" style="323" customWidth="1"/>
    <col min="1594" max="1598" width="10.6640625" style="323" customWidth="1"/>
    <col min="1599" max="1599" width="12.33203125" style="323" customWidth="1"/>
    <col min="1600" max="1602" width="10.6640625" style="323" customWidth="1"/>
    <col min="1603" max="1603" width="52.6640625" style="323" customWidth="1"/>
    <col min="1604" max="1604" width="5.77734375" style="323" customWidth="1"/>
    <col min="1605" max="1609" width="10.6640625" style="323" customWidth="1"/>
    <col min="1610" max="1610" width="11.88671875" style="323" bestFit="1" customWidth="1"/>
    <col min="1611" max="1613" width="10.6640625" style="323" customWidth="1"/>
    <col min="1614" max="1792" width="8.33203125" style="323"/>
    <col min="1793" max="1793" width="52.44140625" style="323" customWidth="1"/>
    <col min="1794" max="1794" width="5.77734375" style="323" customWidth="1"/>
    <col min="1795" max="1803" width="10.6640625" style="323" customWidth="1"/>
    <col min="1804" max="1804" width="52.44140625" style="323" customWidth="1"/>
    <col min="1805" max="1805" width="5.44140625" style="323" customWidth="1"/>
    <col min="1806" max="1814" width="10.6640625" style="323" customWidth="1"/>
    <col min="1815" max="1815" width="53.21875" style="323" customWidth="1"/>
    <col min="1816" max="1816" width="5.6640625" style="323" customWidth="1"/>
    <col min="1817" max="1825" width="10.6640625" style="323" customWidth="1"/>
    <col min="1826" max="1826" width="53" style="323" customWidth="1"/>
    <col min="1827" max="1827" width="6.44140625" style="323" customWidth="1"/>
    <col min="1828" max="1836" width="10.6640625" style="323" customWidth="1"/>
    <col min="1837" max="1837" width="52.44140625" style="323" customWidth="1"/>
    <col min="1838" max="1838" width="6.33203125" style="323" customWidth="1"/>
    <col min="1839" max="1847" width="10.6640625" style="323" customWidth="1"/>
    <col min="1848" max="1848" width="53.44140625" style="323" customWidth="1"/>
    <col min="1849" max="1849" width="6.109375" style="323" customWidth="1"/>
    <col min="1850" max="1854" width="10.6640625" style="323" customWidth="1"/>
    <col min="1855" max="1855" width="12.33203125" style="323" customWidth="1"/>
    <col min="1856" max="1858" width="10.6640625" style="323" customWidth="1"/>
    <col min="1859" max="1859" width="52.6640625" style="323" customWidth="1"/>
    <col min="1860" max="1860" width="5.77734375" style="323" customWidth="1"/>
    <col min="1861" max="1865" width="10.6640625" style="323" customWidth="1"/>
    <col min="1866" max="1866" width="11.88671875" style="323" bestFit="1" customWidth="1"/>
    <col min="1867" max="1869" width="10.6640625" style="323" customWidth="1"/>
    <col min="1870" max="2048" width="8.33203125" style="323"/>
    <col min="2049" max="2049" width="52.44140625" style="323" customWidth="1"/>
    <col min="2050" max="2050" width="5.77734375" style="323" customWidth="1"/>
    <col min="2051" max="2059" width="10.6640625" style="323" customWidth="1"/>
    <col min="2060" max="2060" width="52.44140625" style="323" customWidth="1"/>
    <col min="2061" max="2061" width="5.44140625" style="323" customWidth="1"/>
    <col min="2062" max="2070" width="10.6640625" style="323" customWidth="1"/>
    <col min="2071" max="2071" width="53.21875" style="323" customWidth="1"/>
    <col min="2072" max="2072" width="5.6640625" style="323" customWidth="1"/>
    <col min="2073" max="2081" width="10.6640625" style="323" customWidth="1"/>
    <col min="2082" max="2082" width="53" style="323" customWidth="1"/>
    <col min="2083" max="2083" width="6.44140625" style="323" customWidth="1"/>
    <col min="2084" max="2092" width="10.6640625" style="323" customWidth="1"/>
    <col min="2093" max="2093" width="52.44140625" style="323" customWidth="1"/>
    <col min="2094" max="2094" width="6.33203125" style="323" customWidth="1"/>
    <col min="2095" max="2103" width="10.6640625" style="323" customWidth="1"/>
    <col min="2104" max="2104" width="53.44140625" style="323" customWidth="1"/>
    <col min="2105" max="2105" width="6.109375" style="323" customWidth="1"/>
    <col min="2106" max="2110" width="10.6640625" style="323" customWidth="1"/>
    <col min="2111" max="2111" width="12.33203125" style="323" customWidth="1"/>
    <col min="2112" max="2114" width="10.6640625" style="323" customWidth="1"/>
    <col min="2115" max="2115" width="52.6640625" style="323" customWidth="1"/>
    <col min="2116" max="2116" width="5.77734375" style="323" customWidth="1"/>
    <col min="2117" max="2121" width="10.6640625" style="323" customWidth="1"/>
    <col min="2122" max="2122" width="11.88671875" style="323" bestFit="1" customWidth="1"/>
    <col min="2123" max="2125" width="10.6640625" style="323" customWidth="1"/>
    <col min="2126" max="2304" width="8.33203125" style="323"/>
    <col min="2305" max="2305" width="52.44140625" style="323" customWidth="1"/>
    <col min="2306" max="2306" width="5.77734375" style="323" customWidth="1"/>
    <col min="2307" max="2315" width="10.6640625" style="323" customWidth="1"/>
    <col min="2316" max="2316" width="52.44140625" style="323" customWidth="1"/>
    <col min="2317" max="2317" width="5.44140625" style="323" customWidth="1"/>
    <col min="2318" max="2326" width="10.6640625" style="323" customWidth="1"/>
    <col min="2327" max="2327" width="53.21875" style="323" customWidth="1"/>
    <col min="2328" max="2328" width="5.6640625" style="323" customWidth="1"/>
    <col min="2329" max="2337" width="10.6640625" style="323" customWidth="1"/>
    <col min="2338" max="2338" width="53" style="323" customWidth="1"/>
    <col min="2339" max="2339" width="6.44140625" style="323" customWidth="1"/>
    <col min="2340" max="2348" width="10.6640625" style="323" customWidth="1"/>
    <col min="2349" max="2349" width="52.44140625" style="323" customWidth="1"/>
    <col min="2350" max="2350" width="6.33203125" style="323" customWidth="1"/>
    <col min="2351" max="2359" width="10.6640625" style="323" customWidth="1"/>
    <col min="2360" max="2360" width="53.44140625" style="323" customWidth="1"/>
    <col min="2361" max="2361" width="6.109375" style="323" customWidth="1"/>
    <col min="2362" max="2366" width="10.6640625" style="323" customWidth="1"/>
    <col min="2367" max="2367" width="12.33203125" style="323" customWidth="1"/>
    <col min="2368" max="2370" width="10.6640625" style="323" customWidth="1"/>
    <col min="2371" max="2371" width="52.6640625" style="323" customWidth="1"/>
    <col min="2372" max="2372" width="5.77734375" style="323" customWidth="1"/>
    <col min="2373" max="2377" width="10.6640625" style="323" customWidth="1"/>
    <col min="2378" max="2378" width="11.88671875" style="323" bestFit="1" customWidth="1"/>
    <col min="2379" max="2381" width="10.6640625" style="323" customWidth="1"/>
    <col min="2382" max="2560" width="8.33203125" style="323"/>
    <col min="2561" max="2561" width="52.44140625" style="323" customWidth="1"/>
    <col min="2562" max="2562" width="5.77734375" style="323" customWidth="1"/>
    <col min="2563" max="2571" width="10.6640625" style="323" customWidth="1"/>
    <col min="2572" max="2572" width="52.44140625" style="323" customWidth="1"/>
    <col min="2573" max="2573" width="5.44140625" style="323" customWidth="1"/>
    <col min="2574" max="2582" width="10.6640625" style="323" customWidth="1"/>
    <col min="2583" max="2583" width="53.21875" style="323" customWidth="1"/>
    <col min="2584" max="2584" width="5.6640625" style="323" customWidth="1"/>
    <col min="2585" max="2593" width="10.6640625" style="323" customWidth="1"/>
    <col min="2594" max="2594" width="53" style="323" customWidth="1"/>
    <col min="2595" max="2595" width="6.44140625" style="323" customWidth="1"/>
    <col min="2596" max="2604" width="10.6640625" style="323" customWidth="1"/>
    <col min="2605" max="2605" width="52.44140625" style="323" customWidth="1"/>
    <col min="2606" max="2606" width="6.33203125" style="323" customWidth="1"/>
    <col min="2607" max="2615" width="10.6640625" style="323" customWidth="1"/>
    <col min="2616" max="2616" width="53.44140625" style="323" customWidth="1"/>
    <col min="2617" max="2617" width="6.109375" style="323" customWidth="1"/>
    <col min="2618" max="2622" width="10.6640625" style="323" customWidth="1"/>
    <col min="2623" max="2623" width="12.33203125" style="323" customWidth="1"/>
    <col min="2624" max="2626" width="10.6640625" style="323" customWidth="1"/>
    <col min="2627" max="2627" width="52.6640625" style="323" customWidth="1"/>
    <col min="2628" max="2628" width="5.77734375" style="323" customWidth="1"/>
    <col min="2629" max="2633" width="10.6640625" style="323" customWidth="1"/>
    <col min="2634" max="2634" width="11.88671875" style="323" bestFit="1" customWidth="1"/>
    <col min="2635" max="2637" width="10.6640625" style="323" customWidth="1"/>
    <col min="2638" max="2816" width="8.33203125" style="323"/>
    <col min="2817" max="2817" width="52.44140625" style="323" customWidth="1"/>
    <col min="2818" max="2818" width="5.77734375" style="323" customWidth="1"/>
    <col min="2819" max="2827" width="10.6640625" style="323" customWidth="1"/>
    <col min="2828" max="2828" width="52.44140625" style="323" customWidth="1"/>
    <col min="2829" max="2829" width="5.44140625" style="323" customWidth="1"/>
    <col min="2830" max="2838" width="10.6640625" style="323" customWidth="1"/>
    <col min="2839" max="2839" width="53.21875" style="323" customWidth="1"/>
    <col min="2840" max="2840" width="5.6640625" style="323" customWidth="1"/>
    <col min="2841" max="2849" width="10.6640625" style="323" customWidth="1"/>
    <col min="2850" max="2850" width="53" style="323" customWidth="1"/>
    <col min="2851" max="2851" width="6.44140625" style="323" customWidth="1"/>
    <col min="2852" max="2860" width="10.6640625" style="323" customWidth="1"/>
    <col min="2861" max="2861" width="52.44140625" style="323" customWidth="1"/>
    <col min="2862" max="2862" width="6.33203125" style="323" customWidth="1"/>
    <col min="2863" max="2871" width="10.6640625" style="323" customWidth="1"/>
    <col min="2872" max="2872" width="53.44140625" style="323" customWidth="1"/>
    <col min="2873" max="2873" width="6.109375" style="323" customWidth="1"/>
    <col min="2874" max="2878" width="10.6640625" style="323" customWidth="1"/>
    <col min="2879" max="2879" width="12.33203125" style="323" customWidth="1"/>
    <col min="2880" max="2882" width="10.6640625" style="323" customWidth="1"/>
    <col min="2883" max="2883" width="52.6640625" style="323" customWidth="1"/>
    <col min="2884" max="2884" width="5.77734375" style="323" customWidth="1"/>
    <col min="2885" max="2889" width="10.6640625" style="323" customWidth="1"/>
    <col min="2890" max="2890" width="11.88671875" style="323" bestFit="1" customWidth="1"/>
    <col min="2891" max="2893" width="10.6640625" style="323" customWidth="1"/>
    <col min="2894" max="3072" width="8.33203125" style="323"/>
    <col min="3073" max="3073" width="52.44140625" style="323" customWidth="1"/>
    <col min="3074" max="3074" width="5.77734375" style="323" customWidth="1"/>
    <col min="3075" max="3083" width="10.6640625" style="323" customWidth="1"/>
    <col min="3084" max="3084" width="52.44140625" style="323" customWidth="1"/>
    <col min="3085" max="3085" width="5.44140625" style="323" customWidth="1"/>
    <col min="3086" max="3094" width="10.6640625" style="323" customWidth="1"/>
    <col min="3095" max="3095" width="53.21875" style="323" customWidth="1"/>
    <col min="3096" max="3096" width="5.6640625" style="323" customWidth="1"/>
    <col min="3097" max="3105" width="10.6640625" style="323" customWidth="1"/>
    <col min="3106" max="3106" width="53" style="323" customWidth="1"/>
    <col min="3107" max="3107" width="6.44140625" style="323" customWidth="1"/>
    <col min="3108" max="3116" width="10.6640625" style="323" customWidth="1"/>
    <col min="3117" max="3117" width="52.44140625" style="323" customWidth="1"/>
    <col min="3118" max="3118" width="6.33203125" style="323" customWidth="1"/>
    <col min="3119" max="3127" width="10.6640625" style="323" customWidth="1"/>
    <col min="3128" max="3128" width="53.44140625" style="323" customWidth="1"/>
    <col min="3129" max="3129" width="6.109375" style="323" customWidth="1"/>
    <col min="3130" max="3134" width="10.6640625" style="323" customWidth="1"/>
    <col min="3135" max="3135" width="12.33203125" style="323" customWidth="1"/>
    <col min="3136" max="3138" width="10.6640625" style="323" customWidth="1"/>
    <col min="3139" max="3139" width="52.6640625" style="323" customWidth="1"/>
    <col min="3140" max="3140" width="5.77734375" style="323" customWidth="1"/>
    <col min="3141" max="3145" width="10.6640625" style="323" customWidth="1"/>
    <col min="3146" max="3146" width="11.88671875" style="323" bestFit="1" customWidth="1"/>
    <col min="3147" max="3149" width="10.6640625" style="323" customWidth="1"/>
    <col min="3150" max="3328" width="8.33203125" style="323"/>
    <col min="3329" max="3329" width="52.44140625" style="323" customWidth="1"/>
    <col min="3330" max="3330" width="5.77734375" style="323" customWidth="1"/>
    <col min="3331" max="3339" width="10.6640625" style="323" customWidth="1"/>
    <col min="3340" max="3340" width="52.44140625" style="323" customWidth="1"/>
    <col min="3341" max="3341" width="5.44140625" style="323" customWidth="1"/>
    <col min="3342" max="3350" width="10.6640625" style="323" customWidth="1"/>
    <col min="3351" max="3351" width="53.21875" style="323" customWidth="1"/>
    <col min="3352" max="3352" width="5.6640625" style="323" customWidth="1"/>
    <col min="3353" max="3361" width="10.6640625" style="323" customWidth="1"/>
    <col min="3362" max="3362" width="53" style="323" customWidth="1"/>
    <col min="3363" max="3363" width="6.44140625" style="323" customWidth="1"/>
    <col min="3364" max="3372" width="10.6640625" style="323" customWidth="1"/>
    <col min="3373" max="3373" width="52.44140625" style="323" customWidth="1"/>
    <col min="3374" max="3374" width="6.33203125" style="323" customWidth="1"/>
    <col min="3375" max="3383" width="10.6640625" style="323" customWidth="1"/>
    <col min="3384" max="3384" width="53.44140625" style="323" customWidth="1"/>
    <col min="3385" max="3385" width="6.109375" style="323" customWidth="1"/>
    <col min="3386" max="3390" width="10.6640625" style="323" customWidth="1"/>
    <col min="3391" max="3391" width="12.33203125" style="323" customWidth="1"/>
    <col min="3392" max="3394" width="10.6640625" style="323" customWidth="1"/>
    <col min="3395" max="3395" width="52.6640625" style="323" customWidth="1"/>
    <col min="3396" max="3396" width="5.77734375" style="323" customWidth="1"/>
    <col min="3397" max="3401" width="10.6640625" style="323" customWidth="1"/>
    <col min="3402" max="3402" width="11.88671875" style="323" bestFit="1" customWidth="1"/>
    <col min="3403" max="3405" width="10.6640625" style="323" customWidth="1"/>
    <col min="3406" max="3584" width="8.33203125" style="323"/>
    <col min="3585" max="3585" width="52.44140625" style="323" customWidth="1"/>
    <col min="3586" max="3586" width="5.77734375" style="323" customWidth="1"/>
    <col min="3587" max="3595" width="10.6640625" style="323" customWidth="1"/>
    <col min="3596" max="3596" width="52.44140625" style="323" customWidth="1"/>
    <col min="3597" max="3597" width="5.44140625" style="323" customWidth="1"/>
    <col min="3598" max="3606" width="10.6640625" style="323" customWidth="1"/>
    <col min="3607" max="3607" width="53.21875" style="323" customWidth="1"/>
    <col min="3608" max="3608" width="5.6640625" style="323" customWidth="1"/>
    <col min="3609" max="3617" width="10.6640625" style="323" customWidth="1"/>
    <col min="3618" max="3618" width="53" style="323" customWidth="1"/>
    <col min="3619" max="3619" width="6.44140625" style="323" customWidth="1"/>
    <col min="3620" max="3628" width="10.6640625" style="323" customWidth="1"/>
    <col min="3629" max="3629" width="52.44140625" style="323" customWidth="1"/>
    <col min="3630" max="3630" width="6.33203125" style="323" customWidth="1"/>
    <col min="3631" max="3639" width="10.6640625" style="323" customWidth="1"/>
    <col min="3640" max="3640" width="53.44140625" style="323" customWidth="1"/>
    <col min="3641" max="3641" width="6.109375" style="323" customWidth="1"/>
    <col min="3642" max="3646" width="10.6640625" style="323" customWidth="1"/>
    <col min="3647" max="3647" width="12.33203125" style="323" customWidth="1"/>
    <col min="3648" max="3650" width="10.6640625" style="323" customWidth="1"/>
    <col min="3651" max="3651" width="52.6640625" style="323" customWidth="1"/>
    <col min="3652" max="3652" width="5.77734375" style="323" customWidth="1"/>
    <col min="3653" max="3657" width="10.6640625" style="323" customWidth="1"/>
    <col min="3658" max="3658" width="11.88671875" style="323" bestFit="1" customWidth="1"/>
    <col min="3659" max="3661" width="10.6640625" style="323" customWidth="1"/>
    <col min="3662" max="3840" width="8.33203125" style="323"/>
    <col min="3841" max="3841" width="52.44140625" style="323" customWidth="1"/>
    <col min="3842" max="3842" width="5.77734375" style="323" customWidth="1"/>
    <col min="3843" max="3851" width="10.6640625" style="323" customWidth="1"/>
    <col min="3852" max="3852" width="52.44140625" style="323" customWidth="1"/>
    <col min="3853" max="3853" width="5.44140625" style="323" customWidth="1"/>
    <col min="3854" max="3862" width="10.6640625" style="323" customWidth="1"/>
    <col min="3863" max="3863" width="53.21875" style="323" customWidth="1"/>
    <col min="3864" max="3864" width="5.6640625" style="323" customWidth="1"/>
    <col min="3865" max="3873" width="10.6640625" style="323" customWidth="1"/>
    <col min="3874" max="3874" width="53" style="323" customWidth="1"/>
    <col min="3875" max="3875" width="6.44140625" style="323" customWidth="1"/>
    <col min="3876" max="3884" width="10.6640625" style="323" customWidth="1"/>
    <col min="3885" max="3885" width="52.44140625" style="323" customWidth="1"/>
    <col min="3886" max="3886" width="6.33203125" style="323" customWidth="1"/>
    <col min="3887" max="3895" width="10.6640625" style="323" customWidth="1"/>
    <col min="3896" max="3896" width="53.44140625" style="323" customWidth="1"/>
    <col min="3897" max="3897" width="6.109375" style="323" customWidth="1"/>
    <col min="3898" max="3902" width="10.6640625" style="323" customWidth="1"/>
    <col min="3903" max="3903" width="12.33203125" style="323" customWidth="1"/>
    <col min="3904" max="3906" width="10.6640625" style="323" customWidth="1"/>
    <col min="3907" max="3907" width="52.6640625" style="323" customWidth="1"/>
    <col min="3908" max="3908" width="5.77734375" style="323" customWidth="1"/>
    <col min="3909" max="3913" width="10.6640625" style="323" customWidth="1"/>
    <col min="3914" max="3914" width="11.88671875" style="323" bestFit="1" customWidth="1"/>
    <col min="3915" max="3917" width="10.6640625" style="323" customWidth="1"/>
    <col min="3918" max="4096" width="8.33203125" style="323"/>
    <col min="4097" max="4097" width="52.44140625" style="323" customWidth="1"/>
    <col min="4098" max="4098" width="5.77734375" style="323" customWidth="1"/>
    <col min="4099" max="4107" width="10.6640625" style="323" customWidth="1"/>
    <col min="4108" max="4108" width="52.44140625" style="323" customWidth="1"/>
    <col min="4109" max="4109" width="5.44140625" style="323" customWidth="1"/>
    <col min="4110" max="4118" width="10.6640625" style="323" customWidth="1"/>
    <col min="4119" max="4119" width="53.21875" style="323" customWidth="1"/>
    <col min="4120" max="4120" width="5.6640625" style="323" customWidth="1"/>
    <col min="4121" max="4129" width="10.6640625" style="323" customWidth="1"/>
    <col min="4130" max="4130" width="53" style="323" customWidth="1"/>
    <col min="4131" max="4131" width="6.44140625" style="323" customWidth="1"/>
    <col min="4132" max="4140" width="10.6640625" style="323" customWidth="1"/>
    <col min="4141" max="4141" width="52.44140625" style="323" customWidth="1"/>
    <col min="4142" max="4142" width="6.33203125" style="323" customWidth="1"/>
    <col min="4143" max="4151" width="10.6640625" style="323" customWidth="1"/>
    <col min="4152" max="4152" width="53.44140625" style="323" customWidth="1"/>
    <col min="4153" max="4153" width="6.109375" style="323" customWidth="1"/>
    <col min="4154" max="4158" width="10.6640625" style="323" customWidth="1"/>
    <col min="4159" max="4159" width="12.33203125" style="323" customWidth="1"/>
    <col min="4160" max="4162" width="10.6640625" style="323" customWidth="1"/>
    <col min="4163" max="4163" width="52.6640625" style="323" customWidth="1"/>
    <col min="4164" max="4164" width="5.77734375" style="323" customWidth="1"/>
    <col min="4165" max="4169" width="10.6640625" style="323" customWidth="1"/>
    <col min="4170" max="4170" width="11.88671875" style="323" bestFit="1" customWidth="1"/>
    <col min="4171" max="4173" width="10.6640625" style="323" customWidth="1"/>
    <col min="4174" max="4352" width="8.33203125" style="323"/>
    <col min="4353" max="4353" width="52.44140625" style="323" customWidth="1"/>
    <col min="4354" max="4354" width="5.77734375" style="323" customWidth="1"/>
    <col min="4355" max="4363" width="10.6640625" style="323" customWidth="1"/>
    <col min="4364" max="4364" width="52.44140625" style="323" customWidth="1"/>
    <col min="4365" max="4365" width="5.44140625" style="323" customWidth="1"/>
    <col min="4366" max="4374" width="10.6640625" style="323" customWidth="1"/>
    <col min="4375" max="4375" width="53.21875" style="323" customWidth="1"/>
    <col min="4376" max="4376" width="5.6640625" style="323" customWidth="1"/>
    <col min="4377" max="4385" width="10.6640625" style="323" customWidth="1"/>
    <col min="4386" max="4386" width="53" style="323" customWidth="1"/>
    <col min="4387" max="4387" width="6.44140625" style="323" customWidth="1"/>
    <col min="4388" max="4396" width="10.6640625" style="323" customWidth="1"/>
    <col min="4397" max="4397" width="52.44140625" style="323" customWidth="1"/>
    <col min="4398" max="4398" width="6.33203125" style="323" customWidth="1"/>
    <col min="4399" max="4407" width="10.6640625" style="323" customWidth="1"/>
    <col min="4408" max="4408" width="53.44140625" style="323" customWidth="1"/>
    <col min="4409" max="4409" width="6.109375" style="323" customWidth="1"/>
    <col min="4410" max="4414" width="10.6640625" style="323" customWidth="1"/>
    <col min="4415" max="4415" width="12.33203125" style="323" customWidth="1"/>
    <col min="4416" max="4418" width="10.6640625" style="323" customWidth="1"/>
    <col min="4419" max="4419" width="52.6640625" style="323" customWidth="1"/>
    <col min="4420" max="4420" width="5.77734375" style="323" customWidth="1"/>
    <col min="4421" max="4425" width="10.6640625" style="323" customWidth="1"/>
    <col min="4426" max="4426" width="11.88671875" style="323" bestFit="1" customWidth="1"/>
    <col min="4427" max="4429" width="10.6640625" style="323" customWidth="1"/>
    <col min="4430" max="4608" width="8.33203125" style="323"/>
    <col min="4609" max="4609" width="52.44140625" style="323" customWidth="1"/>
    <col min="4610" max="4610" width="5.77734375" style="323" customWidth="1"/>
    <col min="4611" max="4619" width="10.6640625" style="323" customWidth="1"/>
    <col min="4620" max="4620" width="52.44140625" style="323" customWidth="1"/>
    <col min="4621" max="4621" width="5.44140625" style="323" customWidth="1"/>
    <col min="4622" max="4630" width="10.6640625" style="323" customWidth="1"/>
    <col min="4631" max="4631" width="53.21875" style="323" customWidth="1"/>
    <col min="4632" max="4632" width="5.6640625" style="323" customWidth="1"/>
    <col min="4633" max="4641" width="10.6640625" style="323" customWidth="1"/>
    <col min="4642" max="4642" width="53" style="323" customWidth="1"/>
    <col min="4643" max="4643" width="6.44140625" style="323" customWidth="1"/>
    <col min="4644" max="4652" width="10.6640625" style="323" customWidth="1"/>
    <col min="4653" max="4653" width="52.44140625" style="323" customWidth="1"/>
    <col min="4654" max="4654" width="6.33203125" style="323" customWidth="1"/>
    <col min="4655" max="4663" width="10.6640625" style="323" customWidth="1"/>
    <col min="4664" max="4664" width="53.44140625" style="323" customWidth="1"/>
    <col min="4665" max="4665" width="6.109375" style="323" customWidth="1"/>
    <col min="4666" max="4670" width="10.6640625" style="323" customWidth="1"/>
    <col min="4671" max="4671" width="12.33203125" style="323" customWidth="1"/>
    <col min="4672" max="4674" width="10.6640625" style="323" customWidth="1"/>
    <col min="4675" max="4675" width="52.6640625" style="323" customWidth="1"/>
    <col min="4676" max="4676" width="5.77734375" style="323" customWidth="1"/>
    <col min="4677" max="4681" width="10.6640625" style="323" customWidth="1"/>
    <col min="4682" max="4682" width="11.88671875" style="323" bestFit="1" customWidth="1"/>
    <col min="4683" max="4685" width="10.6640625" style="323" customWidth="1"/>
    <col min="4686" max="4864" width="8.33203125" style="323"/>
    <col min="4865" max="4865" width="52.44140625" style="323" customWidth="1"/>
    <col min="4866" max="4866" width="5.77734375" style="323" customWidth="1"/>
    <col min="4867" max="4875" width="10.6640625" style="323" customWidth="1"/>
    <col min="4876" max="4876" width="52.44140625" style="323" customWidth="1"/>
    <col min="4877" max="4877" width="5.44140625" style="323" customWidth="1"/>
    <col min="4878" max="4886" width="10.6640625" style="323" customWidth="1"/>
    <col min="4887" max="4887" width="53.21875" style="323" customWidth="1"/>
    <col min="4888" max="4888" width="5.6640625" style="323" customWidth="1"/>
    <col min="4889" max="4897" width="10.6640625" style="323" customWidth="1"/>
    <col min="4898" max="4898" width="53" style="323" customWidth="1"/>
    <col min="4899" max="4899" width="6.44140625" style="323" customWidth="1"/>
    <col min="4900" max="4908" width="10.6640625" style="323" customWidth="1"/>
    <col min="4909" max="4909" width="52.44140625" style="323" customWidth="1"/>
    <col min="4910" max="4910" width="6.33203125" style="323" customWidth="1"/>
    <col min="4911" max="4919" width="10.6640625" style="323" customWidth="1"/>
    <col min="4920" max="4920" width="53.44140625" style="323" customWidth="1"/>
    <col min="4921" max="4921" width="6.109375" style="323" customWidth="1"/>
    <col min="4922" max="4926" width="10.6640625" style="323" customWidth="1"/>
    <col min="4927" max="4927" width="12.33203125" style="323" customWidth="1"/>
    <col min="4928" max="4930" width="10.6640625" style="323" customWidth="1"/>
    <col min="4931" max="4931" width="52.6640625" style="323" customWidth="1"/>
    <col min="4932" max="4932" width="5.77734375" style="323" customWidth="1"/>
    <col min="4933" max="4937" width="10.6640625" style="323" customWidth="1"/>
    <col min="4938" max="4938" width="11.88671875" style="323" bestFit="1" customWidth="1"/>
    <col min="4939" max="4941" width="10.6640625" style="323" customWidth="1"/>
    <col min="4942" max="5120" width="8.33203125" style="323"/>
    <col min="5121" max="5121" width="52.44140625" style="323" customWidth="1"/>
    <col min="5122" max="5122" width="5.77734375" style="323" customWidth="1"/>
    <col min="5123" max="5131" width="10.6640625" style="323" customWidth="1"/>
    <col min="5132" max="5132" width="52.44140625" style="323" customWidth="1"/>
    <col min="5133" max="5133" width="5.44140625" style="323" customWidth="1"/>
    <col min="5134" max="5142" width="10.6640625" style="323" customWidth="1"/>
    <col min="5143" max="5143" width="53.21875" style="323" customWidth="1"/>
    <col min="5144" max="5144" width="5.6640625" style="323" customWidth="1"/>
    <col min="5145" max="5153" width="10.6640625" style="323" customWidth="1"/>
    <col min="5154" max="5154" width="53" style="323" customWidth="1"/>
    <col min="5155" max="5155" width="6.44140625" style="323" customWidth="1"/>
    <col min="5156" max="5164" width="10.6640625" style="323" customWidth="1"/>
    <col min="5165" max="5165" width="52.44140625" style="323" customWidth="1"/>
    <col min="5166" max="5166" width="6.33203125" style="323" customWidth="1"/>
    <col min="5167" max="5175" width="10.6640625" style="323" customWidth="1"/>
    <col min="5176" max="5176" width="53.44140625" style="323" customWidth="1"/>
    <col min="5177" max="5177" width="6.109375" style="323" customWidth="1"/>
    <col min="5178" max="5182" width="10.6640625" style="323" customWidth="1"/>
    <col min="5183" max="5183" width="12.33203125" style="323" customWidth="1"/>
    <col min="5184" max="5186" width="10.6640625" style="323" customWidth="1"/>
    <col min="5187" max="5187" width="52.6640625" style="323" customWidth="1"/>
    <col min="5188" max="5188" width="5.77734375" style="323" customWidth="1"/>
    <col min="5189" max="5193" width="10.6640625" style="323" customWidth="1"/>
    <col min="5194" max="5194" width="11.88671875" style="323" bestFit="1" customWidth="1"/>
    <col min="5195" max="5197" width="10.6640625" style="323" customWidth="1"/>
    <col min="5198" max="5376" width="8.33203125" style="323"/>
    <col min="5377" max="5377" width="52.44140625" style="323" customWidth="1"/>
    <col min="5378" max="5378" width="5.77734375" style="323" customWidth="1"/>
    <col min="5379" max="5387" width="10.6640625" style="323" customWidth="1"/>
    <col min="5388" max="5388" width="52.44140625" style="323" customWidth="1"/>
    <col min="5389" max="5389" width="5.44140625" style="323" customWidth="1"/>
    <col min="5390" max="5398" width="10.6640625" style="323" customWidth="1"/>
    <col min="5399" max="5399" width="53.21875" style="323" customWidth="1"/>
    <col min="5400" max="5400" width="5.6640625" style="323" customWidth="1"/>
    <col min="5401" max="5409" width="10.6640625" style="323" customWidth="1"/>
    <col min="5410" max="5410" width="53" style="323" customWidth="1"/>
    <col min="5411" max="5411" width="6.44140625" style="323" customWidth="1"/>
    <col min="5412" max="5420" width="10.6640625" style="323" customWidth="1"/>
    <col min="5421" max="5421" width="52.44140625" style="323" customWidth="1"/>
    <col min="5422" max="5422" width="6.33203125" style="323" customWidth="1"/>
    <col min="5423" max="5431" width="10.6640625" style="323" customWidth="1"/>
    <col min="5432" max="5432" width="53.44140625" style="323" customWidth="1"/>
    <col min="5433" max="5433" width="6.109375" style="323" customWidth="1"/>
    <col min="5434" max="5438" width="10.6640625" style="323" customWidth="1"/>
    <col min="5439" max="5439" width="12.33203125" style="323" customWidth="1"/>
    <col min="5440" max="5442" width="10.6640625" style="323" customWidth="1"/>
    <col min="5443" max="5443" width="52.6640625" style="323" customWidth="1"/>
    <col min="5444" max="5444" width="5.77734375" style="323" customWidth="1"/>
    <col min="5445" max="5449" width="10.6640625" style="323" customWidth="1"/>
    <col min="5450" max="5450" width="11.88671875" style="323" bestFit="1" customWidth="1"/>
    <col min="5451" max="5453" width="10.6640625" style="323" customWidth="1"/>
    <col min="5454" max="5632" width="8.33203125" style="323"/>
    <col min="5633" max="5633" width="52.44140625" style="323" customWidth="1"/>
    <col min="5634" max="5634" width="5.77734375" style="323" customWidth="1"/>
    <col min="5635" max="5643" width="10.6640625" style="323" customWidth="1"/>
    <col min="5644" max="5644" width="52.44140625" style="323" customWidth="1"/>
    <col min="5645" max="5645" width="5.44140625" style="323" customWidth="1"/>
    <col min="5646" max="5654" width="10.6640625" style="323" customWidth="1"/>
    <col min="5655" max="5655" width="53.21875" style="323" customWidth="1"/>
    <col min="5656" max="5656" width="5.6640625" style="323" customWidth="1"/>
    <col min="5657" max="5665" width="10.6640625" style="323" customWidth="1"/>
    <col min="5666" max="5666" width="53" style="323" customWidth="1"/>
    <col min="5667" max="5667" width="6.44140625" style="323" customWidth="1"/>
    <col min="5668" max="5676" width="10.6640625" style="323" customWidth="1"/>
    <col min="5677" max="5677" width="52.44140625" style="323" customWidth="1"/>
    <col min="5678" max="5678" width="6.33203125" style="323" customWidth="1"/>
    <col min="5679" max="5687" width="10.6640625" style="323" customWidth="1"/>
    <col min="5688" max="5688" width="53.44140625" style="323" customWidth="1"/>
    <col min="5689" max="5689" width="6.109375" style="323" customWidth="1"/>
    <col min="5690" max="5694" width="10.6640625" style="323" customWidth="1"/>
    <col min="5695" max="5695" width="12.33203125" style="323" customWidth="1"/>
    <col min="5696" max="5698" width="10.6640625" style="323" customWidth="1"/>
    <col min="5699" max="5699" width="52.6640625" style="323" customWidth="1"/>
    <col min="5700" max="5700" width="5.77734375" style="323" customWidth="1"/>
    <col min="5701" max="5705" width="10.6640625" style="323" customWidth="1"/>
    <col min="5706" max="5706" width="11.88671875" style="323" bestFit="1" customWidth="1"/>
    <col min="5707" max="5709" width="10.6640625" style="323" customWidth="1"/>
    <col min="5710" max="5888" width="8.33203125" style="323"/>
    <col min="5889" max="5889" width="52.44140625" style="323" customWidth="1"/>
    <col min="5890" max="5890" width="5.77734375" style="323" customWidth="1"/>
    <col min="5891" max="5899" width="10.6640625" style="323" customWidth="1"/>
    <col min="5900" max="5900" width="52.44140625" style="323" customWidth="1"/>
    <col min="5901" max="5901" width="5.44140625" style="323" customWidth="1"/>
    <col min="5902" max="5910" width="10.6640625" style="323" customWidth="1"/>
    <col min="5911" max="5911" width="53.21875" style="323" customWidth="1"/>
    <col min="5912" max="5912" width="5.6640625" style="323" customWidth="1"/>
    <col min="5913" max="5921" width="10.6640625" style="323" customWidth="1"/>
    <col min="5922" max="5922" width="53" style="323" customWidth="1"/>
    <col min="5923" max="5923" width="6.44140625" style="323" customWidth="1"/>
    <col min="5924" max="5932" width="10.6640625" style="323" customWidth="1"/>
    <col min="5933" max="5933" width="52.44140625" style="323" customWidth="1"/>
    <col min="5934" max="5934" width="6.33203125" style="323" customWidth="1"/>
    <col min="5935" max="5943" width="10.6640625" style="323" customWidth="1"/>
    <col min="5944" max="5944" width="53.44140625" style="323" customWidth="1"/>
    <col min="5945" max="5945" width="6.109375" style="323" customWidth="1"/>
    <col min="5946" max="5950" width="10.6640625" style="323" customWidth="1"/>
    <col min="5951" max="5951" width="12.33203125" style="323" customWidth="1"/>
    <col min="5952" max="5954" width="10.6640625" style="323" customWidth="1"/>
    <col min="5955" max="5955" width="52.6640625" style="323" customWidth="1"/>
    <col min="5956" max="5956" width="5.77734375" style="323" customWidth="1"/>
    <col min="5957" max="5961" width="10.6640625" style="323" customWidth="1"/>
    <col min="5962" max="5962" width="11.88671875" style="323" bestFit="1" customWidth="1"/>
    <col min="5963" max="5965" width="10.6640625" style="323" customWidth="1"/>
    <col min="5966" max="6144" width="8.33203125" style="323"/>
    <col min="6145" max="6145" width="52.44140625" style="323" customWidth="1"/>
    <col min="6146" max="6146" width="5.77734375" style="323" customWidth="1"/>
    <col min="6147" max="6155" width="10.6640625" style="323" customWidth="1"/>
    <col min="6156" max="6156" width="52.44140625" style="323" customWidth="1"/>
    <col min="6157" max="6157" width="5.44140625" style="323" customWidth="1"/>
    <col min="6158" max="6166" width="10.6640625" style="323" customWidth="1"/>
    <col min="6167" max="6167" width="53.21875" style="323" customWidth="1"/>
    <col min="6168" max="6168" width="5.6640625" style="323" customWidth="1"/>
    <col min="6169" max="6177" width="10.6640625" style="323" customWidth="1"/>
    <col min="6178" max="6178" width="53" style="323" customWidth="1"/>
    <col min="6179" max="6179" width="6.44140625" style="323" customWidth="1"/>
    <col min="6180" max="6188" width="10.6640625" style="323" customWidth="1"/>
    <col min="6189" max="6189" width="52.44140625" style="323" customWidth="1"/>
    <col min="6190" max="6190" width="6.33203125" style="323" customWidth="1"/>
    <col min="6191" max="6199" width="10.6640625" style="323" customWidth="1"/>
    <col min="6200" max="6200" width="53.44140625" style="323" customWidth="1"/>
    <col min="6201" max="6201" width="6.109375" style="323" customWidth="1"/>
    <col min="6202" max="6206" width="10.6640625" style="323" customWidth="1"/>
    <col min="6207" max="6207" width="12.33203125" style="323" customWidth="1"/>
    <col min="6208" max="6210" width="10.6640625" style="323" customWidth="1"/>
    <col min="6211" max="6211" width="52.6640625" style="323" customWidth="1"/>
    <col min="6212" max="6212" width="5.77734375" style="323" customWidth="1"/>
    <col min="6213" max="6217" width="10.6640625" style="323" customWidth="1"/>
    <col min="6218" max="6218" width="11.88671875" style="323" bestFit="1" customWidth="1"/>
    <col min="6219" max="6221" width="10.6640625" style="323" customWidth="1"/>
    <col min="6222" max="6400" width="8.33203125" style="323"/>
    <col min="6401" max="6401" width="52.44140625" style="323" customWidth="1"/>
    <col min="6402" max="6402" width="5.77734375" style="323" customWidth="1"/>
    <col min="6403" max="6411" width="10.6640625" style="323" customWidth="1"/>
    <col min="6412" max="6412" width="52.44140625" style="323" customWidth="1"/>
    <col min="6413" max="6413" width="5.44140625" style="323" customWidth="1"/>
    <col min="6414" max="6422" width="10.6640625" style="323" customWidth="1"/>
    <col min="6423" max="6423" width="53.21875" style="323" customWidth="1"/>
    <col min="6424" max="6424" width="5.6640625" style="323" customWidth="1"/>
    <col min="6425" max="6433" width="10.6640625" style="323" customWidth="1"/>
    <col min="6434" max="6434" width="53" style="323" customWidth="1"/>
    <col min="6435" max="6435" width="6.44140625" style="323" customWidth="1"/>
    <col min="6436" max="6444" width="10.6640625" style="323" customWidth="1"/>
    <col min="6445" max="6445" width="52.44140625" style="323" customWidth="1"/>
    <col min="6446" max="6446" width="6.33203125" style="323" customWidth="1"/>
    <col min="6447" max="6455" width="10.6640625" style="323" customWidth="1"/>
    <col min="6456" max="6456" width="53.44140625" style="323" customWidth="1"/>
    <col min="6457" max="6457" width="6.109375" style="323" customWidth="1"/>
    <col min="6458" max="6462" width="10.6640625" style="323" customWidth="1"/>
    <col min="6463" max="6463" width="12.33203125" style="323" customWidth="1"/>
    <col min="6464" max="6466" width="10.6640625" style="323" customWidth="1"/>
    <col min="6467" max="6467" width="52.6640625" style="323" customWidth="1"/>
    <col min="6468" max="6468" width="5.77734375" style="323" customWidth="1"/>
    <col min="6469" max="6473" width="10.6640625" style="323" customWidth="1"/>
    <col min="6474" max="6474" width="11.88671875" style="323" bestFit="1" customWidth="1"/>
    <col min="6475" max="6477" width="10.6640625" style="323" customWidth="1"/>
    <col min="6478" max="6656" width="8.33203125" style="323"/>
    <col min="6657" max="6657" width="52.44140625" style="323" customWidth="1"/>
    <col min="6658" max="6658" width="5.77734375" style="323" customWidth="1"/>
    <col min="6659" max="6667" width="10.6640625" style="323" customWidth="1"/>
    <col min="6668" max="6668" width="52.44140625" style="323" customWidth="1"/>
    <col min="6669" max="6669" width="5.44140625" style="323" customWidth="1"/>
    <col min="6670" max="6678" width="10.6640625" style="323" customWidth="1"/>
    <col min="6679" max="6679" width="53.21875" style="323" customWidth="1"/>
    <col min="6680" max="6680" width="5.6640625" style="323" customWidth="1"/>
    <col min="6681" max="6689" width="10.6640625" style="323" customWidth="1"/>
    <col min="6690" max="6690" width="53" style="323" customWidth="1"/>
    <col min="6691" max="6691" width="6.44140625" style="323" customWidth="1"/>
    <col min="6692" max="6700" width="10.6640625" style="323" customWidth="1"/>
    <col min="6701" max="6701" width="52.44140625" style="323" customWidth="1"/>
    <col min="6702" max="6702" width="6.33203125" style="323" customWidth="1"/>
    <col min="6703" max="6711" width="10.6640625" style="323" customWidth="1"/>
    <col min="6712" max="6712" width="53.44140625" style="323" customWidth="1"/>
    <col min="6713" max="6713" width="6.109375" style="323" customWidth="1"/>
    <col min="6714" max="6718" width="10.6640625" style="323" customWidth="1"/>
    <col min="6719" max="6719" width="12.33203125" style="323" customWidth="1"/>
    <col min="6720" max="6722" width="10.6640625" style="323" customWidth="1"/>
    <col min="6723" max="6723" width="52.6640625" style="323" customWidth="1"/>
    <col min="6724" max="6724" width="5.77734375" style="323" customWidth="1"/>
    <col min="6725" max="6729" width="10.6640625" style="323" customWidth="1"/>
    <col min="6730" max="6730" width="11.88671875" style="323" bestFit="1" customWidth="1"/>
    <col min="6731" max="6733" width="10.6640625" style="323" customWidth="1"/>
    <col min="6734" max="6912" width="8.33203125" style="323"/>
    <col min="6913" max="6913" width="52.44140625" style="323" customWidth="1"/>
    <col min="6914" max="6914" width="5.77734375" style="323" customWidth="1"/>
    <col min="6915" max="6923" width="10.6640625" style="323" customWidth="1"/>
    <col min="6924" max="6924" width="52.44140625" style="323" customWidth="1"/>
    <col min="6925" max="6925" width="5.44140625" style="323" customWidth="1"/>
    <col min="6926" max="6934" width="10.6640625" style="323" customWidth="1"/>
    <col min="6935" max="6935" width="53.21875" style="323" customWidth="1"/>
    <col min="6936" max="6936" width="5.6640625" style="323" customWidth="1"/>
    <col min="6937" max="6945" width="10.6640625" style="323" customWidth="1"/>
    <col min="6946" max="6946" width="53" style="323" customWidth="1"/>
    <col min="6947" max="6947" width="6.44140625" style="323" customWidth="1"/>
    <col min="6948" max="6956" width="10.6640625" style="323" customWidth="1"/>
    <col min="6957" max="6957" width="52.44140625" style="323" customWidth="1"/>
    <col min="6958" max="6958" width="6.33203125" style="323" customWidth="1"/>
    <col min="6959" max="6967" width="10.6640625" style="323" customWidth="1"/>
    <col min="6968" max="6968" width="53.44140625" style="323" customWidth="1"/>
    <col min="6969" max="6969" width="6.109375" style="323" customWidth="1"/>
    <col min="6970" max="6974" width="10.6640625" style="323" customWidth="1"/>
    <col min="6975" max="6975" width="12.33203125" style="323" customWidth="1"/>
    <col min="6976" max="6978" width="10.6640625" style="323" customWidth="1"/>
    <col min="6979" max="6979" width="52.6640625" style="323" customWidth="1"/>
    <col min="6980" max="6980" width="5.77734375" style="323" customWidth="1"/>
    <col min="6981" max="6985" width="10.6640625" style="323" customWidth="1"/>
    <col min="6986" max="6986" width="11.88671875" style="323" bestFit="1" customWidth="1"/>
    <col min="6987" max="6989" width="10.6640625" style="323" customWidth="1"/>
    <col min="6990" max="7168" width="8.33203125" style="323"/>
    <col min="7169" max="7169" width="52.44140625" style="323" customWidth="1"/>
    <col min="7170" max="7170" width="5.77734375" style="323" customWidth="1"/>
    <col min="7171" max="7179" width="10.6640625" style="323" customWidth="1"/>
    <col min="7180" max="7180" width="52.44140625" style="323" customWidth="1"/>
    <col min="7181" max="7181" width="5.44140625" style="323" customWidth="1"/>
    <col min="7182" max="7190" width="10.6640625" style="323" customWidth="1"/>
    <col min="7191" max="7191" width="53.21875" style="323" customWidth="1"/>
    <col min="7192" max="7192" width="5.6640625" style="323" customWidth="1"/>
    <col min="7193" max="7201" width="10.6640625" style="323" customWidth="1"/>
    <col min="7202" max="7202" width="53" style="323" customWidth="1"/>
    <col min="7203" max="7203" width="6.44140625" style="323" customWidth="1"/>
    <col min="7204" max="7212" width="10.6640625" style="323" customWidth="1"/>
    <col min="7213" max="7213" width="52.44140625" style="323" customWidth="1"/>
    <col min="7214" max="7214" width="6.33203125" style="323" customWidth="1"/>
    <col min="7215" max="7223" width="10.6640625" style="323" customWidth="1"/>
    <col min="7224" max="7224" width="53.44140625" style="323" customWidth="1"/>
    <col min="7225" max="7225" width="6.109375" style="323" customWidth="1"/>
    <col min="7226" max="7230" width="10.6640625" style="323" customWidth="1"/>
    <col min="7231" max="7231" width="12.33203125" style="323" customWidth="1"/>
    <col min="7232" max="7234" width="10.6640625" style="323" customWidth="1"/>
    <col min="7235" max="7235" width="52.6640625" style="323" customWidth="1"/>
    <col min="7236" max="7236" width="5.77734375" style="323" customWidth="1"/>
    <col min="7237" max="7241" width="10.6640625" style="323" customWidth="1"/>
    <col min="7242" max="7242" width="11.88671875" style="323" bestFit="1" customWidth="1"/>
    <col min="7243" max="7245" width="10.6640625" style="323" customWidth="1"/>
    <col min="7246" max="7424" width="8.33203125" style="323"/>
    <col min="7425" max="7425" width="52.44140625" style="323" customWidth="1"/>
    <col min="7426" max="7426" width="5.77734375" style="323" customWidth="1"/>
    <col min="7427" max="7435" width="10.6640625" style="323" customWidth="1"/>
    <col min="7436" max="7436" width="52.44140625" style="323" customWidth="1"/>
    <col min="7437" max="7437" width="5.44140625" style="323" customWidth="1"/>
    <col min="7438" max="7446" width="10.6640625" style="323" customWidth="1"/>
    <col min="7447" max="7447" width="53.21875" style="323" customWidth="1"/>
    <col min="7448" max="7448" width="5.6640625" style="323" customWidth="1"/>
    <col min="7449" max="7457" width="10.6640625" style="323" customWidth="1"/>
    <col min="7458" max="7458" width="53" style="323" customWidth="1"/>
    <col min="7459" max="7459" width="6.44140625" style="323" customWidth="1"/>
    <col min="7460" max="7468" width="10.6640625" style="323" customWidth="1"/>
    <col min="7469" max="7469" width="52.44140625" style="323" customWidth="1"/>
    <col min="7470" max="7470" width="6.33203125" style="323" customWidth="1"/>
    <col min="7471" max="7479" width="10.6640625" style="323" customWidth="1"/>
    <col min="7480" max="7480" width="53.44140625" style="323" customWidth="1"/>
    <col min="7481" max="7481" width="6.109375" style="323" customWidth="1"/>
    <col min="7482" max="7486" width="10.6640625" style="323" customWidth="1"/>
    <col min="7487" max="7487" width="12.33203125" style="323" customWidth="1"/>
    <col min="7488" max="7490" width="10.6640625" style="323" customWidth="1"/>
    <col min="7491" max="7491" width="52.6640625" style="323" customWidth="1"/>
    <col min="7492" max="7492" width="5.77734375" style="323" customWidth="1"/>
    <col min="7493" max="7497" width="10.6640625" style="323" customWidth="1"/>
    <col min="7498" max="7498" width="11.88671875" style="323" bestFit="1" customWidth="1"/>
    <col min="7499" max="7501" width="10.6640625" style="323" customWidth="1"/>
    <col min="7502" max="7680" width="8.33203125" style="323"/>
    <col min="7681" max="7681" width="52.44140625" style="323" customWidth="1"/>
    <col min="7682" max="7682" width="5.77734375" style="323" customWidth="1"/>
    <col min="7683" max="7691" width="10.6640625" style="323" customWidth="1"/>
    <col min="7692" max="7692" width="52.44140625" style="323" customWidth="1"/>
    <col min="7693" max="7693" width="5.44140625" style="323" customWidth="1"/>
    <col min="7694" max="7702" width="10.6640625" style="323" customWidth="1"/>
    <col min="7703" max="7703" width="53.21875" style="323" customWidth="1"/>
    <col min="7704" max="7704" width="5.6640625" style="323" customWidth="1"/>
    <col min="7705" max="7713" width="10.6640625" style="323" customWidth="1"/>
    <col min="7714" max="7714" width="53" style="323" customWidth="1"/>
    <col min="7715" max="7715" width="6.44140625" style="323" customWidth="1"/>
    <col min="7716" max="7724" width="10.6640625" style="323" customWidth="1"/>
    <col min="7725" max="7725" width="52.44140625" style="323" customWidth="1"/>
    <col min="7726" max="7726" width="6.33203125" style="323" customWidth="1"/>
    <col min="7727" max="7735" width="10.6640625" style="323" customWidth="1"/>
    <col min="7736" max="7736" width="53.44140625" style="323" customWidth="1"/>
    <col min="7737" max="7737" width="6.109375" style="323" customWidth="1"/>
    <col min="7738" max="7742" width="10.6640625" style="323" customWidth="1"/>
    <col min="7743" max="7743" width="12.33203125" style="323" customWidth="1"/>
    <col min="7744" max="7746" width="10.6640625" style="323" customWidth="1"/>
    <col min="7747" max="7747" width="52.6640625" style="323" customWidth="1"/>
    <col min="7748" max="7748" width="5.77734375" style="323" customWidth="1"/>
    <col min="7749" max="7753" width="10.6640625" style="323" customWidth="1"/>
    <col min="7754" max="7754" width="11.88671875" style="323" bestFit="1" customWidth="1"/>
    <col min="7755" max="7757" width="10.6640625" style="323" customWidth="1"/>
    <col min="7758" max="7936" width="8.33203125" style="323"/>
    <col min="7937" max="7937" width="52.44140625" style="323" customWidth="1"/>
    <col min="7938" max="7938" width="5.77734375" style="323" customWidth="1"/>
    <col min="7939" max="7947" width="10.6640625" style="323" customWidth="1"/>
    <col min="7948" max="7948" width="52.44140625" style="323" customWidth="1"/>
    <col min="7949" max="7949" width="5.44140625" style="323" customWidth="1"/>
    <col min="7950" max="7958" width="10.6640625" style="323" customWidth="1"/>
    <col min="7959" max="7959" width="53.21875" style="323" customWidth="1"/>
    <col min="7960" max="7960" width="5.6640625" style="323" customWidth="1"/>
    <col min="7961" max="7969" width="10.6640625" style="323" customWidth="1"/>
    <col min="7970" max="7970" width="53" style="323" customWidth="1"/>
    <col min="7971" max="7971" width="6.44140625" style="323" customWidth="1"/>
    <col min="7972" max="7980" width="10.6640625" style="323" customWidth="1"/>
    <col min="7981" max="7981" width="52.44140625" style="323" customWidth="1"/>
    <col min="7982" max="7982" width="6.33203125" style="323" customWidth="1"/>
    <col min="7983" max="7991" width="10.6640625" style="323" customWidth="1"/>
    <col min="7992" max="7992" width="53.44140625" style="323" customWidth="1"/>
    <col min="7993" max="7993" width="6.109375" style="323" customWidth="1"/>
    <col min="7994" max="7998" width="10.6640625" style="323" customWidth="1"/>
    <col min="7999" max="7999" width="12.33203125" style="323" customWidth="1"/>
    <col min="8000" max="8002" width="10.6640625" style="323" customWidth="1"/>
    <col min="8003" max="8003" width="52.6640625" style="323" customWidth="1"/>
    <col min="8004" max="8004" width="5.77734375" style="323" customWidth="1"/>
    <col min="8005" max="8009" width="10.6640625" style="323" customWidth="1"/>
    <col min="8010" max="8010" width="11.88671875" style="323" bestFit="1" customWidth="1"/>
    <col min="8011" max="8013" width="10.6640625" style="323" customWidth="1"/>
    <col min="8014" max="8192" width="8.33203125" style="323"/>
    <col min="8193" max="8193" width="52.44140625" style="323" customWidth="1"/>
    <col min="8194" max="8194" width="5.77734375" style="323" customWidth="1"/>
    <col min="8195" max="8203" width="10.6640625" style="323" customWidth="1"/>
    <col min="8204" max="8204" width="52.44140625" style="323" customWidth="1"/>
    <col min="8205" max="8205" width="5.44140625" style="323" customWidth="1"/>
    <col min="8206" max="8214" width="10.6640625" style="323" customWidth="1"/>
    <col min="8215" max="8215" width="53.21875" style="323" customWidth="1"/>
    <col min="8216" max="8216" width="5.6640625" style="323" customWidth="1"/>
    <col min="8217" max="8225" width="10.6640625" style="323" customWidth="1"/>
    <col min="8226" max="8226" width="53" style="323" customWidth="1"/>
    <col min="8227" max="8227" width="6.44140625" style="323" customWidth="1"/>
    <col min="8228" max="8236" width="10.6640625" style="323" customWidth="1"/>
    <col min="8237" max="8237" width="52.44140625" style="323" customWidth="1"/>
    <col min="8238" max="8238" width="6.33203125" style="323" customWidth="1"/>
    <col min="8239" max="8247" width="10.6640625" style="323" customWidth="1"/>
    <col min="8248" max="8248" width="53.44140625" style="323" customWidth="1"/>
    <col min="8249" max="8249" width="6.109375" style="323" customWidth="1"/>
    <col min="8250" max="8254" width="10.6640625" style="323" customWidth="1"/>
    <col min="8255" max="8255" width="12.33203125" style="323" customWidth="1"/>
    <col min="8256" max="8258" width="10.6640625" style="323" customWidth="1"/>
    <col min="8259" max="8259" width="52.6640625" style="323" customWidth="1"/>
    <col min="8260" max="8260" width="5.77734375" style="323" customWidth="1"/>
    <col min="8261" max="8265" width="10.6640625" style="323" customWidth="1"/>
    <col min="8266" max="8266" width="11.88671875" style="323" bestFit="1" customWidth="1"/>
    <col min="8267" max="8269" width="10.6640625" style="323" customWidth="1"/>
    <col min="8270" max="8448" width="8.33203125" style="323"/>
    <col min="8449" max="8449" width="52.44140625" style="323" customWidth="1"/>
    <col min="8450" max="8450" width="5.77734375" style="323" customWidth="1"/>
    <col min="8451" max="8459" width="10.6640625" style="323" customWidth="1"/>
    <col min="8460" max="8460" width="52.44140625" style="323" customWidth="1"/>
    <col min="8461" max="8461" width="5.44140625" style="323" customWidth="1"/>
    <col min="8462" max="8470" width="10.6640625" style="323" customWidth="1"/>
    <col min="8471" max="8471" width="53.21875" style="323" customWidth="1"/>
    <col min="8472" max="8472" width="5.6640625" style="323" customWidth="1"/>
    <col min="8473" max="8481" width="10.6640625" style="323" customWidth="1"/>
    <col min="8482" max="8482" width="53" style="323" customWidth="1"/>
    <col min="8483" max="8483" width="6.44140625" style="323" customWidth="1"/>
    <col min="8484" max="8492" width="10.6640625" style="323" customWidth="1"/>
    <col min="8493" max="8493" width="52.44140625" style="323" customWidth="1"/>
    <col min="8494" max="8494" width="6.33203125" style="323" customWidth="1"/>
    <col min="8495" max="8503" width="10.6640625" style="323" customWidth="1"/>
    <col min="8504" max="8504" width="53.44140625" style="323" customWidth="1"/>
    <col min="8505" max="8505" width="6.109375" style="323" customWidth="1"/>
    <col min="8506" max="8510" width="10.6640625" style="323" customWidth="1"/>
    <col min="8511" max="8511" width="12.33203125" style="323" customWidth="1"/>
    <col min="8512" max="8514" width="10.6640625" style="323" customWidth="1"/>
    <col min="8515" max="8515" width="52.6640625" style="323" customWidth="1"/>
    <col min="8516" max="8516" width="5.77734375" style="323" customWidth="1"/>
    <col min="8517" max="8521" width="10.6640625" style="323" customWidth="1"/>
    <col min="8522" max="8522" width="11.88671875" style="323" bestFit="1" customWidth="1"/>
    <col min="8523" max="8525" width="10.6640625" style="323" customWidth="1"/>
    <col min="8526" max="8704" width="8.33203125" style="323"/>
    <col min="8705" max="8705" width="52.44140625" style="323" customWidth="1"/>
    <col min="8706" max="8706" width="5.77734375" style="323" customWidth="1"/>
    <col min="8707" max="8715" width="10.6640625" style="323" customWidth="1"/>
    <col min="8716" max="8716" width="52.44140625" style="323" customWidth="1"/>
    <col min="8717" max="8717" width="5.44140625" style="323" customWidth="1"/>
    <col min="8718" max="8726" width="10.6640625" style="323" customWidth="1"/>
    <col min="8727" max="8727" width="53.21875" style="323" customWidth="1"/>
    <col min="8728" max="8728" width="5.6640625" style="323" customWidth="1"/>
    <col min="8729" max="8737" width="10.6640625" style="323" customWidth="1"/>
    <col min="8738" max="8738" width="53" style="323" customWidth="1"/>
    <col min="8739" max="8739" width="6.44140625" style="323" customWidth="1"/>
    <col min="8740" max="8748" width="10.6640625" style="323" customWidth="1"/>
    <col min="8749" max="8749" width="52.44140625" style="323" customWidth="1"/>
    <col min="8750" max="8750" width="6.33203125" style="323" customWidth="1"/>
    <col min="8751" max="8759" width="10.6640625" style="323" customWidth="1"/>
    <col min="8760" max="8760" width="53.44140625" style="323" customWidth="1"/>
    <col min="8761" max="8761" width="6.109375" style="323" customWidth="1"/>
    <col min="8762" max="8766" width="10.6640625" style="323" customWidth="1"/>
    <col min="8767" max="8767" width="12.33203125" style="323" customWidth="1"/>
    <col min="8768" max="8770" width="10.6640625" style="323" customWidth="1"/>
    <col min="8771" max="8771" width="52.6640625" style="323" customWidth="1"/>
    <col min="8772" max="8772" width="5.77734375" style="323" customWidth="1"/>
    <col min="8773" max="8777" width="10.6640625" style="323" customWidth="1"/>
    <col min="8778" max="8778" width="11.88671875" style="323" bestFit="1" customWidth="1"/>
    <col min="8779" max="8781" width="10.6640625" style="323" customWidth="1"/>
    <col min="8782" max="8960" width="8.33203125" style="323"/>
    <col min="8961" max="8961" width="52.44140625" style="323" customWidth="1"/>
    <col min="8962" max="8962" width="5.77734375" style="323" customWidth="1"/>
    <col min="8963" max="8971" width="10.6640625" style="323" customWidth="1"/>
    <col min="8972" max="8972" width="52.44140625" style="323" customWidth="1"/>
    <col min="8973" max="8973" width="5.44140625" style="323" customWidth="1"/>
    <col min="8974" max="8982" width="10.6640625" style="323" customWidth="1"/>
    <col min="8983" max="8983" width="53.21875" style="323" customWidth="1"/>
    <col min="8984" max="8984" width="5.6640625" style="323" customWidth="1"/>
    <col min="8985" max="8993" width="10.6640625" style="323" customWidth="1"/>
    <col min="8994" max="8994" width="53" style="323" customWidth="1"/>
    <col min="8995" max="8995" width="6.44140625" style="323" customWidth="1"/>
    <col min="8996" max="9004" width="10.6640625" style="323" customWidth="1"/>
    <col min="9005" max="9005" width="52.44140625" style="323" customWidth="1"/>
    <col min="9006" max="9006" width="6.33203125" style="323" customWidth="1"/>
    <col min="9007" max="9015" width="10.6640625" style="323" customWidth="1"/>
    <col min="9016" max="9016" width="53.44140625" style="323" customWidth="1"/>
    <col min="9017" max="9017" width="6.109375" style="323" customWidth="1"/>
    <col min="9018" max="9022" width="10.6640625" style="323" customWidth="1"/>
    <col min="9023" max="9023" width="12.33203125" style="323" customWidth="1"/>
    <col min="9024" max="9026" width="10.6640625" style="323" customWidth="1"/>
    <col min="9027" max="9027" width="52.6640625" style="323" customWidth="1"/>
    <col min="9028" max="9028" width="5.77734375" style="323" customWidth="1"/>
    <col min="9029" max="9033" width="10.6640625" style="323" customWidth="1"/>
    <col min="9034" max="9034" width="11.88671875" style="323" bestFit="1" customWidth="1"/>
    <col min="9035" max="9037" width="10.6640625" style="323" customWidth="1"/>
    <col min="9038" max="9216" width="8.33203125" style="323"/>
    <col min="9217" max="9217" width="52.44140625" style="323" customWidth="1"/>
    <col min="9218" max="9218" width="5.77734375" style="323" customWidth="1"/>
    <col min="9219" max="9227" width="10.6640625" style="323" customWidth="1"/>
    <col min="9228" max="9228" width="52.44140625" style="323" customWidth="1"/>
    <col min="9229" max="9229" width="5.44140625" style="323" customWidth="1"/>
    <col min="9230" max="9238" width="10.6640625" style="323" customWidth="1"/>
    <col min="9239" max="9239" width="53.21875" style="323" customWidth="1"/>
    <col min="9240" max="9240" width="5.6640625" style="323" customWidth="1"/>
    <col min="9241" max="9249" width="10.6640625" style="323" customWidth="1"/>
    <col min="9250" max="9250" width="53" style="323" customWidth="1"/>
    <col min="9251" max="9251" width="6.44140625" style="323" customWidth="1"/>
    <col min="9252" max="9260" width="10.6640625" style="323" customWidth="1"/>
    <col min="9261" max="9261" width="52.44140625" style="323" customWidth="1"/>
    <col min="9262" max="9262" width="6.33203125" style="323" customWidth="1"/>
    <col min="9263" max="9271" width="10.6640625" style="323" customWidth="1"/>
    <col min="9272" max="9272" width="53.44140625" style="323" customWidth="1"/>
    <col min="9273" max="9273" width="6.109375" style="323" customWidth="1"/>
    <col min="9274" max="9278" width="10.6640625" style="323" customWidth="1"/>
    <col min="9279" max="9279" width="12.33203125" style="323" customWidth="1"/>
    <col min="9280" max="9282" width="10.6640625" style="323" customWidth="1"/>
    <col min="9283" max="9283" width="52.6640625" style="323" customWidth="1"/>
    <col min="9284" max="9284" width="5.77734375" style="323" customWidth="1"/>
    <col min="9285" max="9289" width="10.6640625" style="323" customWidth="1"/>
    <col min="9290" max="9290" width="11.88671875" style="323" bestFit="1" customWidth="1"/>
    <col min="9291" max="9293" width="10.6640625" style="323" customWidth="1"/>
    <col min="9294" max="9472" width="8.33203125" style="323"/>
    <col min="9473" max="9473" width="52.44140625" style="323" customWidth="1"/>
    <col min="9474" max="9474" width="5.77734375" style="323" customWidth="1"/>
    <col min="9475" max="9483" width="10.6640625" style="323" customWidth="1"/>
    <col min="9484" max="9484" width="52.44140625" style="323" customWidth="1"/>
    <col min="9485" max="9485" width="5.44140625" style="323" customWidth="1"/>
    <col min="9486" max="9494" width="10.6640625" style="323" customWidth="1"/>
    <col min="9495" max="9495" width="53.21875" style="323" customWidth="1"/>
    <col min="9496" max="9496" width="5.6640625" style="323" customWidth="1"/>
    <col min="9497" max="9505" width="10.6640625" style="323" customWidth="1"/>
    <col min="9506" max="9506" width="53" style="323" customWidth="1"/>
    <col min="9507" max="9507" width="6.44140625" style="323" customWidth="1"/>
    <col min="9508" max="9516" width="10.6640625" style="323" customWidth="1"/>
    <col min="9517" max="9517" width="52.44140625" style="323" customWidth="1"/>
    <col min="9518" max="9518" width="6.33203125" style="323" customWidth="1"/>
    <col min="9519" max="9527" width="10.6640625" style="323" customWidth="1"/>
    <col min="9528" max="9528" width="53.44140625" style="323" customWidth="1"/>
    <col min="9529" max="9529" width="6.109375" style="323" customWidth="1"/>
    <col min="9530" max="9534" width="10.6640625" style="323" customWidth="1"/>
    <col min="9535" max="9535" width="12.33203125" style="323" customWidth="1"/>
    <col min="9536" max="9538" width="10.6640625" style="323" customWidth="1"/>
    <col min="9539" max="9539" width="52.6640625" style="323" customWidth="1"/>
    <col min="9540" max="9540" width="5.77734375" style="323" customWidth="1"/>
    <col min="9541" max="9545" width="10.6640625" style="323" customWidth="1"/>
    <col min="9546" max="9546" width="11.88671875" style="323" bestFit="1" customWidth="1"/>
    <col min="9547" max="9549" width="10.6640625" style="323" customWidth="1"/>
    <col min="9550" max="9728" width="8.33203125" style="323"/>
    <col min="9729" max="9729" width="52.44140625" style="323" customWidth="1"/>
    <col min="9730" max="9730" width="5.77734375" style="323" customWidth="1"/>
    <col min="9731" max="9739" width="10.6640625" style="323" customWidth="1"/>
    <col min="9740" max="9740" width="52.44140625" style="323" customWidth="1"/>
    <col min="9741" max="9741" width="5.44140625" style="323" customWidth="1"/>
    <col min="9742" max="9750" width="10.6640625" style="323" customWidth="1"/>
    <col min="9751" max="9751" width="53.21875" style="323" customWidth="1"/>
    <col min="9752" max="9752" width="5.6640625" style="323" customWidth="1"/>
    <col min="9753" max="9761" width="10.6640625" style="323" customWidth="1"/>
    <col min="9762" max="9762" width="53" style="323" customWidth="1"/>
    <col min="9763" max="9763" width="6.44140625" style="323" customWidth="1"/>
    <col min="9764" max="9772" width="10.6640625" style="323" customWidth="1"/>
    <col min="9773" max="9773" width="52.44140625" style="323" customWidth="1"/>
    <col min="9774" max="9774" width="6.33203125" style="323" customWidth="1"/>
    <col min="9775" max="9783" width="10.6640625" style="323" customWidth="1"/>
    <col min="9784" max="9784" width="53.44140625" style="323" customWidth="1"/>
    <col min="9785" max="9785" width="6.109375" style="323" customWidth="1"/>
    <col min="9786" max="9790" width="10.6640625" style="323" customWidth="1"/>
    <col min="9791" max="9791" width="12.33203125" style="323" customWidth="1"/>
    <col min="9792" max="9794" width="10.6640625" style="323" customWidth="1"/>
    <col min="9795" max="9795" width="52.6640625" style="323" customWidth="1"/>
    <col min="9796" max="9796" width="5.77734375" style="323" customWidth="1"/>
    <col min="9797" max="9801" width="10.6640625" style="323" customWidth="1"/>
    <col min="9802" max="9802" width="11.88671875" style="323" bestFit="1" customWidth="1"/>
    <col min="9803" max="9805" width="10.6640625" style="323" customWidth="1"/>
    <col min="9806" max="9984" width="8.33203125" style="323"/>
    <col min="9985" max="9985" width="52.44140625" style="323" customWidth="1"/>
    <col min="9986" max="9986" width="5.77734375" style="323" customWidth="1"/>
    <col min="9987" max="9995" width="10.6640625" style="323" customWidth="1"/>
    <col min="9996" max="9996" width="52.44140625" style="323" customWidth="1"/>
    <col min="9997" max="9997" width="5.44140625" style="323" customWidth="1"/>
    <col min="9998" max="10006" width="10.6640625" style="323" customWidth="1"/>
    <col min="10007" max="10007" width="53.21875" style="323" customWidth="1"/>
    <col min="10008" max="10008" width="5.6640625" style="323" customWidth="1"/>
    <col min="10009" max="10017" width="10.6640625" style="323" customWidth="1"/>
    <col min="10018" max="10018" width="53" style="323" customWidth="1"/>
    <col min="10019" max="10019" width="6.44140625" style="323" customWidth="1"/>
    <col min="10020" max="10028" width="10.6640625" style="323" customWidth="1"/>
    <col min="10029" max="10029" width="52.44140625" style="323" customWidth="1"/>
    <col min="10030" max="10030" width="6.33203125" style="323" customWidth="1"/>
    <col min="10031" max="10039" width="10.6640625" style="323" customWidth="1"/>
    <col min="10040" max="10040" width="53.44140625" style="323" customWidth="1"/>
    <col min="10041" max="10041" width="6.109375" style="323" customWidth="1"/>
    <col min="10042" max="10046" width="10.6640625" style="323" customWidth="1"/>
    <col min="10047" max="10047" width="12.33203125" style="323" customWidth="1"/>
    <col min="10048" max="10050" width="10.6640625" style="323" customWidth="1"/>
    <col min="10051" max="10051" width="52.6640625" style="323" customWidth="1"/>
    <col min="10052" max="10052" width="5.77734375" style="323" customWidth="1"/>
    <col min="10053" max="10057" width="10.6640625" style="323" customWidth="1"/>
    <col min="10058" max="10058" width="11.88671875" style="323" bestFit="1" customWidth="1"/>
    <col min="10059" max="10061" width="10.6640625" style="323" customWidth="1"/>
    <col min="10062" max="10240" width="8.33203125" style="323"/>
    <col min="10241" max="10241" width="52.44140625" style="323" customWidth="1"/>
    <col min="10242" max="10242" width="5.77734375" style="323" customWidth="1"/>
    <col min="10243" max="10251" width="10.6640625" style="323" customWidth="1"/>
    <col min="10252" max="10252" width="52.44140625" style="323" customWidth="1"/>
    <col min="10253" max="10253" width="5.44140625" style="323" customWidth="1"/>
    <col min="10254" max="10262" width="10.6640625" style="323" customWidth="1"/>
    <col min="10263" max="10263" width="53.21875" style="323" customWidth="1"/>
    <col min="10264" max="10264" width="5.6640625" style="323" customWidth="1"/>
    <col min="10265" max="10273" width="10.6640625" style="323" customWidth="1"/>
    <col min="10274" max="10274" width="53" style="323" customWidth="1"/>
    <col min="10275" max="10275" width="6.44140625" style="323" customWidth="1"/>
    <col min="10276" max="10284" width="10.6640625" style="323" customWidth="1"/>
    <col min="10285" max="10285" width="52.44140625" style="323" customWidth="1"/>
    <col min="10286" max="10286" width="6.33203125" style="323" customWidth="1"/>
    <col min="10287" max="10295" width="10.6640625" style="323" customWidth="1"/>
    <col min="10296" max="10296" width="53.44140625" style="323" customWidth="1"/>
    <col min="10297" max="10297" width="6.109375" style="323" customWidth="1"/>
    <col min="10298" max="10302" width="10.6640625" style="323" customWidth="1"/>
    <col min="10303" max="10303" width="12.33203125" style="323" customWidth="1"/>
    <col min="10304" max="10306" width="10.6640625" style="323" customWidth="1"/>
    <col min="10307" max="10307" width="52.6640625" style="323" customWidth="1"/>
    <col min="10308" max="10308" width="5.77734375" style="323" customWidth="1"/>
    <col min="10309" max="10313" width="10.6640625" style="323" customWidth="1"/>
    <col min="10314" max="10314" width="11.88671875" style="323" bestFit="1" customWidth="1"/>
    <col min="10315" max="10317" width="10.6640625" style="323" customWidth="1"/>
    <col min="10318" max="10496" width="8.33203125" style="323"/>
    <col min="10497" max="10497" width="52.44140625" style="323" customWidth="1"/>
    <col min="10498" max="10498" width="5.77734375" style="323" customWidth="1"/>
    <col min="10499" max="10507" width="10.6640625" style="323" customWidth="1"/>
    <col min="10508" max="10508" width="52.44140625" style="323" customWidth="1"/>
    <col min="10509" max="10509" width="5.44140625" style="323" customWidth="1"/>
    <col min="10510" max="10518" width="10.6640625" style="323" customWidth="1"/>
    <col min="10519" max="10519" width="53.21875" style="323" customWidth="1"/>
    <col min="10520" max="10520" width="5.6640625" style="323" customWidth="1"/>
    <col min="10521" max="10529" width="10.6640625" style="323" customWidth="1"/>
    <col min="10530" max="10530" width="53" style="323" customWidth="1"/>
    <col min="10531" max="10531" width="6.44140625" style="323" customWidth="1"/>
    <col min="10532" max="10540" width="10.6640625" style="323" customWidth="1"/>
    <col min="10541" max="10541" width="52.44140625" style="323" customWidth="1"/>
    <col min="10542" max="10542" width="6.33203125" style="323" customWidth="1"/>
    <col min="10543" max="10551" width="10.6640625" style="323" customWidth="1"/>
    <col min="10552" max="10552" width="53.44140625" style="323" customWidth="1"/>
    <col min="10553" max="10553" width="6.109375" style="323" customWidth="1"/>
    <col min="10554" max="10558" width="10.6640625" style="323" customWidth="1"/>
    <col min="10559" max="10559" width="12.33203125" style="323" customWidth="1"/>
    <col min="10560" max="10562" width="10.6640625" style="323" customWidth="1"/>
    <col min="10563" max="10563" width="52.6640625" style="323" customWidth="1"/>
    <col min="10564" max="10564" width="5.77734375" style="323" customWidth="1"/>
    <col min="10565" max="10569" width="10.6640625" style="323" customWidth="1"/>
    <col min="10570" max="10570" width="11.88671875" style="323" bestFit="1" customWidth="1"/>
    <col min="10571" max="10573" width="10.6640625" style="323" customWidth="1"/>
    <col min="10574" max="10752" width="8.33203125" style="323"/>
    <col min="10753" max="10753" width="52.44140625" style="323" customWidth="1"/>
    <col min="10754" max="10754" width="5.77734375" style="323" customWidth="1"/>
    <col min="10755" max="10763" width="10.6640625" style="323" customWidth="1"/>
    <col min="10764" max="10764" width="52.44140625" style="323" customWidth="1"/>
    <col min="10765" max="10765" width="5.44140625" style="323" customWidth="1"/>
    <col min="10766" max="10774" width="10.6640625" style="323" customWidth="1"/>
    <col min="10775" max="10775" width="53.21875" style="323" customWidth="1"/>
    <col min="10776" max="10776" width="5.6640625" style="323" customWidth="1"/>
    <col min="10777" max="10785" width="10.6640625" style="323" customWidth="1"/>
    <col min="10786" max="10786" width="53" style="323" customWidth="1"/>
    <col min="10787" max="10787" width="6.44140625" style="323" customWidth="1"/>
    <col min="10788" max="10796" width="10.6640625" style="323" customWidth="1"/>
    <col min="10797" max="10797" width="52.44140625" style="323" customWidth="1"/>
    <col min="10798" max="10798" width="6.33203125" style="323" customWidth="1"/>
    <col min="10799" max="10807" width="10.6640625" style="323" customWidth="1"/>
    <col min="10808" max="10808" width="53.44140625" style="323" customWidth="1"/>
    <col min="10809" max="10809" width="6.109375" style="323" customWidth="1"/>
    <col min="10810" max="10814" width="10.6640625" style="323" customWidth="1"/>
    <col min="10815" max="10815" width="12.33203125" style="323" customWidth="1"/>
    <col min="10816" max="10818" width="10.6640625" style="323" customWidth="1"/>
    <col min="10819" max="10819" width="52.6640625" style="323" customWidth="1"/>
    <col min="10820" max="10820" width="5.77734375" style="323" customWidth="1"/>
    <col min="10821" max="10825" width="10.6640625" style="323" customWidth="1"/>
    <col min="10826" max="10826" width="11.88671875" style="323" bestFit="1" customWidth="1"/>
    <col min="10827" max="10829" width="10.6640625" style="323" customWidth="1"/>
    <col min="10830" max="11008" width="8.33203125" style="323"/>
    <col min="11009" max="11009" width="52.44140625" style="323" customWidth="1"/>
    <col min="11010" max="11010" width="5.77734375" style="323" customWidth="1"/>
    <col min="11011" max="11019" width="10.6640625" style="323" customWidth="1"/>
    <col min="11020" max="11020" width="52.44140625" style="323" customWidth="1"/>
    <col min="11021" max="11021" width="5.44140625" style="323" customWidth="1"/>
    <col min="11022" max="11030" width="10.6640625" style="323" customWidth="1"/>
    <col min="11031" max="11031" width="53.21875" style="323" customWidth="1"/>
    <col min="11032" max="11032" width="5.6640625" style="323" customWidth="1"/>
    <col min="11033" max="11041" width="10.6640625" style="323" customWidth="1"/>
    <col min="11042" max="11042" width="53" style="323" customWidth="1"/>
    <col min="11043" max="11043" width="6.44140625" style="323" customWidth="1"/>
    <col min="11044" max="11052" width="10.6640625" style="323" customWidth="1"/>
    <col min="11053" max="11053" width="52.44140625" style="323" customWidth="1"/>
    <col min="11054" max="11054" width="6.33203125" style="323" customWidth="1"/>
    <col min="11055" max="11063" width="10.6640625" style="323" customWidth="1"/>
    <col min="11064" max="11064" width="53.44140625" style="323" customWidth="1"/>
    <col min="11065" max="11065" width="6.109375" style="323" customWidth="1"/>
    <col min="11066" max="11070" width="10.6640625" style="323" customWidth="1"/>
    <col min="11071" max="11071" width="12.33203125" style="323" customWidth="1"/>
    <col min="11072" max="11074" width="10.6640625" style="323" customWidth="1"/>
    <col min="11075" max="11075" width="52.6640625" style="323" customWidth="1"/>
    <col min="11076" max="11076" width="5.77734375" style="323" customWidth="1"/>
    <col min="11077" max="11081" width="10.6640625" style="323" customWidth="1"/>
    <col min="11082" max="11082" width="11.88671875" style="323" bestFit="1" customWidth="1"/>
    <col min="11083" max="11085" width="10.6640625" style="323" customWidth="1"/>
    <col min="11086" max="11264" width="8.33203125" style="323"/>
    <col min="11265" max="11265" width="52.44140625" style="323" customWidth="1"/>
    <col min="11266" max="11266" width="5.77734375" style="323" customWidth="1"/>
    <col min="11267" max="11275" width="10.6640625" style="323" customWidth="1"/>
    <col min="11276" max="11276" width="52.44140625" style="323" customWidth="1"/>
    <col min="11277" max="11277" width="5.44140625" style="323" customWidth="1"/>
    <col min="11278" max="11286" width="10.6640625" style="323" customWidth="1"/>
    <col min="11287" max="11287" width="53.21875" style="323" customWidth="1"/>
    <col min="11288" max="11288" width="5.6640625" style="323" customWidth="1"/>
    <col min="11289" max="11297" width="10.6640625" style="323" customWidth="1"/>
    <col min="11298" max="11298" width="53" style="323" customWidth="1"/>
    <col min="11299" max="11299" width="6.44140625" style="323" customWidth="1"/>
    <col min="11300" max="11308" width="10.6640625" style="323" customWidth="1"/>
    <col min="11309" max="11309" width="52.44140625" style="323" customWidth="1"/>
    <col min="11310" max="11310" width="6.33203125" style="323" customWidth="1"/>
    <col min="11311" max="11319" width="10.6640625" style="323" customWidth="1"/>
    <col min="11320" max="11320" width="53.44140625" style="323" customWidth="1"/>
    <col min="11321" max="11321" width="6.109375" style="323" customWidth="1"/>
    <col min="11322" max="11326" width="10.6640625" style="323" customWidth="1"/>
    <col min="11327" max="11327" width="12.33203125" style="323" customWidth="1"/>
    <col min="11328" max="11330" width="10.6640625" style="323" customWidth="1"/>
    <col min="11331" max="11331" width="52.6640625" style="323" customWidth="1"/>
    <col min="11332" max="11332" width="5.77734375" style="323" customWidth="1"/>
    <col min="11333" max="11337" width="10.6640625" style="323" customWidth="1"/>
    <col min="11338" max="11338" width="11.88671875" style="323" bestFit="1" customWidth="1"/>
    <col min="11339" max="11341" width="10.6640625" style="323" customWidth="1"/>
    <col min="11342" max="11520" width="8.33203125" style="323"/>
    <col min="11521" max="11521" width="52.44140625" style="323" customWidth="1"/>
    <col min="11522" max="11522" width="5.77734375" style="323" customWidth="1"/>
    <col min="11523" max="11531" width="10.6640625" style="323" customWidth="1"/>
    <col min="11532" max="11532" width="52.44140625" style="323" customWidth="1"/>
    <col min="11533" max="11533" width="5.44140625" style="323" customWidth="1"/>
    <col min="11534" max="11542" width="10.6640625" style="323" customWidth="1"/>
    <col min="11543" max="11543" width="53.21875" style="323" customWidth="1"/>
    <col min="11544" max="11544" width="5.6640625" style="323" customWidth="1"/>
    <col min="11545" max="11553" width="10.6640625" style="323" customWidth="1"/>
    <col min="11554" max="11554" width="53" style="323" customWidth="1"/>
    <col min="11555" max="11555" width="6.44140625" style="323" customWidth="1"/>
    <col min="11556" max="11564" width="10.6640625" style="323" customWidth="1"/>
    <col min="11565" max="11565" width="52.44140625" style="323" customWidth="1"/>
    <col min="11566" max="11566" width="6.33203125" style="323" customWidth="1"/>
    <col min="11567" max="11575" width="10.6640625" style="323" customWidth="1"/>
    <col min="11576" max="11576" width="53.44140625" style="323" customWidth="1"/>
    <col min="11577" max="11577" width="6.109375" style="323" customWidth="1"/>
    <col min="11578" max="11582" width="10.6640625" style="323" customWidth="1"/>
    <col min="11583" max="11583" width="12.33203125" style="323" customWidth="1"/>
    <col min="11584" max="11586" width="10.6640625" style="323" customWidth="1"/>
    <col min="11587" max="11587" width="52.6640625" style="323" customWidth="1"/>
    <col min="11588" max="11588" width="5.77734375" style="323" customWidth="1"/>
    <col min="11589" max="11593" width="10.6640625" style="323" customWidth="1"/>
    <col min="11594" max="11594" width="11.88671875" style="323" bestFit="1" customWidth="1"/>
    <col min="11595" max="11597" width="10.6640625" style="323" customWidth="1"/>
    <col min="11598" max="11776" width="8.33203125" style="323"/>
    <col min="11777" max="11777" width="52.44140625" style="323" customWidth="1"/>
    <col min="11778" max="11778" width="5.77734375" style="323" customWidth="1"/>
    <col min="11779" max="11787" width="10.6640625" style="323" customWidth="1"/>
    <col min="11788" max="11788" width="52.44140625" style="323" customWidth="1"/>
    <col min="11789" max="11789" width="5.44140625" style="323" customWidth="1"/>
    <col min="11790" max="11798" width="10.6640625" style="323" customWidth="1"/>
    <col min="11799" max="11799" width="53.21875" style="323" customWidth="1"/>
    <col min="11800" max="11800" width="5.6640625" style="323" customWidth="1"/>
    <col min="11801" max="11809" width="10.6640625" style="323" customWidth="1"/>
    <col min="11810" max="11810" width="53" style="323" customWidth="1"/>
    <col min="11811" max="11811" width="6.44140625" style="323" customWidth="1"/>
    <col min="11812" max="11820" width="10.6640625" style="323" customWidth="1"/>
    <col min="11821" max="11821" width="52.44140625" style="323" customWidth="1"/>
    <col min="11822" max="11822" width="6.33203125" style="323" customWidth="1"/>
    <col min="11823" max="11831" width="10.6640625" style="323" customWidth="1"/>
    <col min="11832" max="11832" width="53.44140625" style="323" customWidth="1"/>
    <col min="11833" max="11833" width="6.109375" style="323" customWidth="1"/>
    <col min="11834" max="11838" width="10.6640625" style="323" customWidth="1"/>
    <col min="11839" max="11839" width="12.33203125" style="323" customWidth="1"/>
    <col min="11840" max="11842" width="10.6640625" style="323" customWidth="1"/>
    <col min="11843" max="11843" width="52.6640625" style="323" customWidth="1"/>
    <col min="11844" max="11844" width="5.77734375" style="323" customWidth="1"/>
    <col min="11845" max="11849" width="10.6640625" style="323" customWidth="1"/>
    <col min="11850" max="11850" width="11.88671875" style="323" bestFit="1" customWidth="1"/>
    <col min="11851" max="11853" width="10.6640625" style="323" customWidth="1"/>
    <col min="11854" max="12032" width="8.33203125" style="323"/>
    <col min="12033" max="12033" width="52.44140625" style="323" customWidth="1"/>
    <col min="12034" max="12034" width="5.77734375" style="323" customWidth="1"/>
    <col min="12035" max="12043" width="10.6640625" style="323" customWidth="1"/>
    <col min="12044" max="12044" width="52.44140625" style="323" customWidth="1"/>
    <col min="12045" max="12045" width="5.44140625" style="323" customWidth="1"/>
    <col min="12046" max="12054" width="10.6640625" style="323" customWidth="1"/>
    <col min="12055" max="12055" width="53.21875" style="323" customWidth="1"/>
    <col min="12056" max="12056" width="5.6640625" style="323" customWidth="1"/>
    <col min="12057" max="12065" width="10.6640625" style="323" customWidth="1"/>
    <col min="12066" max="12066" width="53" style="323" customWidth="1"/>
    <col min="12067" max="12067" width="6.44140625" style="323" customWidth="1"/>
    <col min="12068" max="12076" width="10.6640625" style="323" customWidth="1"/>
    <col min="12077" max="12077" width="52.44140625" style="323" customWidth="1"/>
    <col min="12078" max="12078" width="6.33203125" style="323" customWidth="1"/>
    <col min="12079" max="12087" width="10.6640625" style="323" customWidth="1"/>
    <col min="12088" max="12088" width="53.44140625" style="323" customWidth="1"/>
    <col min="12089" max="12089" width="6.109375" style="323" customWidth="1"/>
    <col min="12090" max="12094" width="10.6640625" style="323" customWidth="1"/>
    <col min="12095" max="12095" width="12.33203125" style="323" customWidth="1"/>
    <col min="12096" max="12098" width="10.6640625" style="323" customWidth="1"/>
    <col min="12099" max="12099" width="52.6640625" style="323" customWidth="1"/>
    <col min="12100" max="12100" width="5.77734375" style="323" customWidth="1"/>
    <col min="12101" max="12105" width="10.6640625" style="323" customWidth="1"/>
    <col min="12106" max="12106" width="11.88671875" style="323" bestFit="1" customWidth="1"/>
    <col min="12107" max="12109" width="10.6640625" style="323" customWidth="1"/>
    <col min="12110" max="12288" width="8.33203125" style="323"/>
    <col min="12289" max="12289" width="52.44140625" style="323" customWidth="1"/>
    <col min="12290" max="12290" width="5.77734375" style="323" customWidth="1"/>
    <col min="12291" max="12299" width="10.6640625" style="323" customWidth="1"/>
    <col min="12300" max="12300" width="52.44140625" style="323" customWidth="1"/>
    <col min="12301" max="12301" width="5.44140625" style="323" customWidth="1"/>
    <col min="12302" max="12310" width="10.6640625" style="323" customWidth="1"/>
    <col min="12311" max="12311" width="53.21875" style="323" customWidth="1"/>
    <col min="12312" max="12312" width="5.6640625" style="323" customWidth="1"/>
    <col min="12313" max="12321" width="10.6640625" style="323" customWidth="1"/>
    <col min="12322" max="12322" width="53" style="323" customWidth="1"/>
    <col min="12323" max="12323" width="6.44140625" style="323" customWidth="1"/>
    <col min="12324" max="12332" width="10.6640625" style="323" customWidth="1"/>
    <col min="12333" max="12333" width="52.44140625" style="323" customWidth="1"/>
    <col min="12334" max="12334" width="6.33203125" style="323" customWidth="1"/>
    <col min="12335" max="12343" width="10.6640625" style="323" customWidth="1"/>
    <col min="12344" max="12344" width="53.44140625" style="323" customWidth="1"/>
    <col min="12345" max="12345" width="6.109375" style="323" customWidth="1"/>
    <col min="12346" max="12350" width="10.6640625" style="323" customWidth="1"/>
    <col min="12351" max="12351" width="12.33203125" style="323" customWidth="1"/>
    <col min="12352" max="12354" width="10.6640625" style="323" customWidth="1"/>
    <col min="12355" max="12355" width="52.6640625" style="323" customWidth="1"/>
    <col min="12356" max="12356" width="5.77734375" style="323" customWidth="1"/>
    <col min="12357" max="12361" width="10.6640625" style="323" customWidth="1"/>
    <col min="12362" max="12362" width="11.88671875" style="323" bestFit="1" customWidth="1"/>
    <col min="12363" max="12365" width="10.6640625" style="323" customWidth="1"/>
    <col min="12366" max="12544" width="8.33203125" style="323"/>
    <col min="12545" max="12545" width="52.44140625" style="323" customWidth="1"/>
    <col min="12546" max="12546" width="5.77734375" style="323" customWidth="1"/>
    <col min="12547" max="12555" width="10.6640625" style="323" customWidth="1"/>
    <col min="12556" max="12556" width="52.44140625" style="323" customWidth="1"/>
    <col min="12557" max="12557" width="5.44140625" style="323" customWidth="1"/>
    <col min="12558" max="12566" width="10.6640625" style="323" customWidth="1"/>
    <col min="12567" max="12567" width="53.21875" style="323" customWidth="1"/>
    <col min="12568" max="12568" width="5.6640625" style="323" customWidth="1"/>
    <col min="12569" max="12577" width="10.6640625" style="323" customWidth="1"/>
    <col min="12578" max="12578" width="53" style="323" customWidth="1"/>
    <col min="12579" max="12579" width="6.44140625" style="323" customWidth="1"/>
    <col min="12580" max="12588" width="10.6640625" style="323" customWidth="1"/>
    <col min="12589" max="12589" width="52.44140625" style="323" customWidth="1"/>
    <col min="12590" max="12590" width="6.33203125" style="323" customWidth="1"/>
    <col min="12591" max="12599" width="10.6640625" style="323" customWidth="1"/>
    <col min="12600" max="12600" width="53.44140625" style="323" customWidth="1"/>
    <col min="12601" max="12601" width="6.109375" style="323" customWidth="1"/>
    <col min="12602" max="12606" width="10.6640625" style="323" customWidth="1"/>
    <col min="12607" max="12607" width="12.33203125" style="323" customWidth="1"/>
    <col min="12608" max="12610" width="10.6640625" style="323" customWidth="1"/>
    <col min="12611" max="12611" width="52.6640625" style="323" customWidth="1"/>
    <col min="12612" max="12612" width="5.77734375" style="323" customWidth="1"/>
    <col min="12613" max="12617" width="10.6640625" style="323" customWidth="1"/>
    <col min="12618" max="12618" width="11.88671875" style="323" bestFit="1" customWidth="1"/>
    <col min="12619" max="12621" width="10.6640625" style="323" customWidth="1"/>
    <col min="12622" max="12800" width="8.33203125" style="323"/>
    <col min="12801" max="12801" width="52.44140625" style="323" customWidth="1"/>
    <col min="12802" max="12802" width="5.77734375" style="323" customWidth="1"/>
    <col min="12803" max="12811" width="10.6640625" style="323" customWidth="1"/>
    <col min="12812" max="12812" width="52.44140625" style="323" customWidth="1"/>
    <col min="12813" max="12813" width="5.44140625" style="323" customWidth="1"/>
    <col min="12814" max="12822" width="10.6640625" style="323" customWidth="1"/>
    <col min="12823" max="12823" width="53.21875" style="323" customWidth="1"/>
    <col min="12824" max="12824" width="5.6640625" style="323" customWidth="1"/>
    <col min="12825" max="12833" width="10.6640625" style="323" customWidth="1"/>
    <col min="12834" max="12834" width="53" style="323" customWidth="1"/>
    <col min="12835" max="12835" width="6.44140625" style="323" customWidth="1"/>
    <col min="12836" max="12844" width="10.6640625" style="323" customWidth="1"/>
    <col min="12845" max="12845" width="52.44140625" style="323" customWidth="1"/>
    <col min="12846" max="12846" width="6.33203125" style="323" customWidth="1"/>
    <col min="12847" max="12855" width="10.6640625" style="323" customWidth="1"/>
    <col min="12856" max="12856" width="53.44140625" style="323" customWidth="1"/>
    <col min="12857" max="12857" width="6.109375" style="323" customWidth="1"/>
    <col min="12858" max="12862" width="10.6640625" style="323" customWidth="1"/>
    <col min="12863" max="12863" width="12.33203125" style="323" customWidth="1"/>
    <col min="12864" max="12866" width="10.6640625" style="323" customWidth="1"/>
    <col min="12867" max="12867" width="52.6640625" style="323" customWidth="1"/>
    <col min="12868" max="12868" width="5.77734375" style="323" customWidth="1"/>
    <col min="12869" max="12873" width="10.6640625" style="323" customWidth="1"/>
    <col min="12874" max="12874" width="11.88671875" style="323" bestFit="1" customWidth="1"/>
    <col min="12875" max="12877" width="10.6640625" style="323" customWidth="1"/>
    <col min="12878" max="13056" width="8.33203125" style="323"/>
    <col min="13057" max="13057" width="52.44140625" style="323" customWidth="1"/>
    <col min="13058" max="13058" width="5.77734375" style="323" customWidth="1"/>
    <col min="13059" max="13067" width="10.6640625" style="323" customWidth="1"/>
    <col min="13068" max="13068" width="52.44140625" style="323" customWidth="1"/>
    <col min="13069" max="13069" width="5.44140625" style="323" customWidth="1"/>
    <col min="13070" max="13078" width="10.6640625" style="323" customWidth="1"/>
    <col min="13079" max="13079" width="53.21875" style="323" customWidth="1"/>
    <col min="13080" max="13080" width="5.6640625" style="323" customWidth="1"/>
    <col min="13081" max="13089" width="10.6640625" style="323" customWidth="1"/>
    <col min="13090" max="13090" width="53" style="323" customWidth="1"/>
    <col min="13091" max="13091" width="6.44140625" style="323" customWidth="1"/>
    <col min="13092" max="13100" width="10.6640625" style="323" customWidth="1"/>
    <col min="13101" max="13101" width="52.44140625" style="323" customWidth="1"/>
    <col min="13102" max="13102" width="6.33203125" style="323" customWidth="1"/>
    <col min="13103" max="13111" width="10.6640625" style="323" customWidth="1"/>
    <col min="13112" max="13112" width="53.44140625" style="323" customWidth="1"/>
    <col min="13113" max="13113" width="6.109375" style="323" customWidth="1"/>
    <col min="13114" max="13118" width="10.6640625" style="323" customWidth="1"/>
    <col min="13119" max="13119" width="12.33203125" style="323" customWidth="1"/>
    <col min="13120" max="13122" width="10.6640625" style="323" customWidth="1"/>
    <col min="13123" max="13123" width="52.6640625" style="323" customWidth="1"/>
    <col min="13124" max="13124" width="5.77734375" style="323" customWidth="1"/>
    <col min="13125" max="13129" width="10.6640625" style="323" customWidth="1"/>
    <col min="13130" max="13130" width="11.88671875" style="323" bestFit="1" customWidth="1"/>
    <col min="13131" max="13133" width="10.6640625" style="323" customWidth="1"/>
    <col min="13134" max="13312" width="8.33203125" style="323"/>
    <col min="13313" max="13313" width="52.44140625" style="323" customWidth="1"/>
    <col min="13314" max="13314" width="5.77734375" style="323" customWidth="1"/>
    <col min="13315" max="13323" width="10.6640625" style="323" customWidth="1"/>
    <col min="13324" max="13324" width="52.44140625" style="323" customWidth="1"/>
    <col min="13325" max="13325" width="5.44140625" style="323" customWidth="1"/>
    <col min="13326" max="13334" width="10.6640625" style="323" customWidth="1"/>
    <col min="13335" max="13335" width="53.21875" style="323" customWidth="1"/>
    <col min="13336" max="13336" width="5.6640625" style="323" customWidth="1"/>
    <col min="13337" max="13345" width="10.6640625" style="323" customWidth="1"/>
    <col min="13346" max="13346" width="53" style="323" customWidth="1"/>
    <col min="13347" max="13347" width="6.44140625" style="323" customWidth="1"/>
    <col min="13348" max="13356" width="10.6640625" style="323" customWidth="1"/>
    <col min="13357" max="13357" width="52.44140625" style="323" customWidth="1"/>
    <col min="13358" max="13358" width="6.33203125" style="323" customWidth="1"/>
    <col min="13359" max="13367" width="10.6640625" style="323" customWidth="1"/>
    <col min="13368" max="13368" width="53.44140625" style="323" customWidth="1"/>
    <col min="13369" max="13369" width="6.109375" style="323" customWidth="1"/>
    <col min="13370" max="13374" width="10.6640625" style="323" customWidth="1"/>
    <col min="13375" max="13375" width="12.33203125" style="323" customWidth="1"/>
    <col min="13376" max="13378" width="10.6640625" style="323" customWidth="1"/>
    <col min="13379" max="13379" width="52.6640625" style="323" customWidth="1"/>
    <col min="13380" max="13380" width="5.77734375" style="323" customWidth="1"/>
    <col min="13381" max="13385" width="10.6640625" style="323" customWidth="1"/>
    <col min="13386" max="13386" width="11.88671875" style="323" bestFit="1" customWidth="1"/>
    <col min="13387" max="13389" width="10.6640625" style="323" customWidth="1"/>
    <col min="13390" max="13568" width="8.33203125" style="323"/>
    <col min="13569" max="13569" width="52.44140625" style="323" customWidth="1"/>
    <col min="13570" max="13570" width="5.77734375" style="323" customWidth="1"/>
    <col min="13571" max="13579" width="10.6640625" style="323" customWidth="1"/>
    <col min="13580" max="13580" width="52.44140625" style="323" customWidth="1"/>
    <col min="13581" max="13581" width="5.44140625" style="323" customWidth="1"/>
    <col min="13582" max="13590" width="10.6640625" style="323" customWidth="1"/>
    <col min="13591" max="13591" width="53.21875" style="323" customWidth="1"/>
    <col min="13592" max="13592" width="5.6640625" style="323" customWidth="1"/>
    <col min="13593" max="13601" width="10.6640625" style="323" customWidth="1"/>
    <col min="13602" max="13602" width="53" style="323" customWidth="1"/>
    <col min="13603" max="13603" width="6.44140625" style="323" customWidth="1"/>
    <col min="13604" max="13612" width="10.6640625" style="323" customWidth="1"/>
    <col min="13613" max="13613" width="52.44140625" style="323" customWidth="1"/>
    <col min="13614" max="13614" width="6.33203125" style="323" customWidth="1"/>
    <col min="13615" max="13623" width="10.6640625" style="323" customWidth="1"/>
    <col min="13624" max="13624" width="53.44140625" style="323" customWidth="1"/>
    <col min="13625" max="13625" width="6.109375" style="323" customWidth="1"/>
    <col min="13626" max="13630" width="10.6640625" style="323" customWidth="1"/>
    <col min="13631" max="13631" width="12.33203125" style="323" customWidth="1"/>
    <col min="13632" max="13634" width="10.6640625" style="323" customWidth="1"/>
    <col min="13635" max="13635" width="52.6640625" style="323" customWidth="1"/>
    <col min="13636" max="13636" width="5.77734375" style="323" customWidth="1"/>
    <col min="13637" max="13641" width="10.6640625" style="323" customWidth="1"/>
    <col min="13642" max="13642" width="11.88671875" style="323" bestFit="1" customWidth="1"/>
    <col min="13643" max="13645" width="10.6640625" style="323" customWidth="1"/>
    <col min="13646" max="13824" width="8.33203125" style="323"/>
    <col min="13825" max="13825" width="52.44140625" style="323" customWidth="1"/>
    <col min="13826" max="13826" width="5.77734375" style="323" customWidth="1"/>
    <col min="13827" max="13835" width="10.6640625" style="323" customWidth="1"/>
    <col min="13836" max="13836" width="52.44140625" style="323" customWidth="1"/>
    <col min="13837" max="13837" width="5.44140625" style="323" customWidth="1"/>
    <col min="13838" max="13846" width="10.6640625" style="323" customWidth="1"/>
    <col min="13847" max="13847" width="53.21875" style="323" customWidth="1"/>
    <col min="13848" max="13848" width="5.6640625" style="323" customWidth="1"/>
    <col min="13849" max="13857" width="10.6640625" style="323" customWidth="1"/>
    <col min="13858" max="13858" width="53" style="323" customWidth="1"/>
    <col min="13859" max="13859" width="6.44140625" style="323" customWidth="1"/>
    <col min="13860" max="13868" width="10.6640625" style="323" customWidth="1"/>
    <col min="13869" max="13869" width="52.44140625" style="323" customWidth="1"/>
    <col min="13870" max="13870" width="6.33203125" style="323" customWidth="1"/>
    <col min="13871" max="13879" width="10.6640625" style="323" customWidth="1"/>
    <col min="13880" max="13880" width="53.44140625" style="323" customWidth="1"/>
    <col min="13881" max="13881" width="6.109375" style="323" customWidth="1"/>
    <col min="13882" max="13886" width="10.6640625" style="323" customWidth="1"/>
    <col min="13887" max="13887" width="12.33203125" style="323" customWidth="1"/>
    <col min="13888" max="13890" width="10.6640625" style="323" customWidth="1"/>
    <col min="13891" max="13891" width="52.6640625" style="323" customWidth="1"/>
    <col min="13892" max="13892" width="5.77734375" style="323" customWidth="1"/>
    <col min="13893" max="13897" width="10.6640625" style="323" customWidth="1"/>
    <col min="13898" max="13898" width="11.88671875" style="323" bestFit="1" customWidth="1"/>
    <col min="13899" max="13901" width="10.6640625" style="323" customWidth="1"/>
    <col min="13902" max="14080" width="8.33203125" style="323"/>
    <col min="14081" max="14081" width="52.44140625" style="323" customWidth="1"/>
    <col min="14082" max="14082" width="5.77734375" style="323" customWidth="1"/>
    <col min="14083" max="14091" width="10.6640625" style="323" customWidth="1"/>
    <col min="14092" max="14092" width="52.44140625" style="323" customWidth="1"/>
    <col min="14093" max="14093" width="5.44140625" style="323" customWidth="1"/>
    <col min="14094" max="14102" width="10.6640625" style="323" customWidth="1"/>
    <col min="14103" max="14103" width="53.21875" style="323" customWidth="1"/>
    <col min="14104" max="14104" width="5.6640625" style="323" customWidth="1"/>
    <col min="14105" max="14113" width="10.6640625" style="323" customWidth="1"/>
    <col min="14114" max="14114" width="53" style="323" customWidth="1"/>
    <col min="14115" max="14115" width="6.44140625" style="323" customWidth="1"/>
    <col min="14116" max="14124" width="10.6640625" style="323" customWidth="1"/>
    <col min="14125" max="14125" width="52.44140625" style="323" customWidth="1"/>
    <col min="14126" max="14126" width="6.33203125" style="323" customWidth="1"/>
    <col min="14127" max="14135" width="10.6640625" style="323" customWidth="1"/>
    <col min="14136" max="14136" width="53.44140625" style="323" customWidth="1"/>
    <col min="14137" max="14137" width="6.109375" style="323" customWidth="1"/>
    <col min="14138" max="14142" width="10.6640625" style="323" customWidth="1"/>
    <col min="14143" max="14143" width="12.33203125" style="323" customWidth="1"/>
    <col min="14144" max="14146" width="10.6640625" style="323" customWidth="1"/>
    <col min="14147" max="14147" width="52.6640625" style="323" customWidth="1"/>
    <col min="14148" max="14148" width="5.77734375" style="323" customWidth="1"/>
    <col min="14149" max="14153" width="10.6640625" style="323" customWidth="1"/>
    <col min="14154" max="14154" width="11.88671875" style="323" bestFit="1" customWidth="1"/>
    <col min="14155" max="14157" width="10.6640625" style="323" customWidth="1"/>
    <col min="14158" max="14336" width="8.33203125" style="323"/>
    <col min="14337" max="14337" width="52.44140625" style="323" customWidth="1"/>
    <col min="14338" max="14338" width="5.77734375" style="323" customWidth="1"/>
    <col min="14339" max="14347" width="10.6640625" style="323" customWidth="1"/>
    <col min="14348" max="14348" width="52.44140625" style="323" customWidth="1"/>
    <col min="14349" max="14349" width="5.44140625" style="323" customWidth="1"/>
    <col min="14350" max="14358" width="10.6640625" style="323" customWidth="1"/>
    <col min="14359" max="14359" width="53.21875" style="323" customWidth="1"/>
    <col min="14360" max="14360" width="5.6640625" style="323" customWidth="1"/>
    <col min="14361" max="14369" width="10.6640625" style="323" customWidth="1"/>
    <col min="14370" max="14370" width="53" style="323" customWidth="1"/>
    <col min="14371" max="14371" width="6.44140625" style="323" customWidth="1"/>
    <col min="14372" max="14380" width="10.6640625" style="323" customWidth="1"/>
    <col min="14381" max="14381" width="52.44140625" style="323" customWidth="1"/>
    <col min="14382" max="14382" width="6.33203125" style="323" customWidth="1"/>
    <col min="14383" max="14391" width="10.6640625" style="323" customWidth="1"/>
    <col min="14392" max="14392" width="53.44140625" style="323" customWidth="1"/>
    <col min="14393" max="14393" width="6.109375" style="323" customWidth="1"/>
    <col min="14394" max="14398" width="10.6640625" style="323" customWidth="1"/>
    <col min="14399" max="14399" width="12.33203125" style="323" customWidth="1"/>
    <col min="14400" max="14402" width="10.6640625" style="323" customWidth="1"/>
    <col min="14403" max="14403" width="52.6640625" style="323" customWidth="1"/>
    <col min="14404" max="14404" width="5.77734375" style="323" customWidth="1"/>
    <col min="14405" max="14409" width="10.6640625" style="323" customWidth="1"/>
    <col min="14410" max="14410" width="11.88671875" style="323" bestFit="1" customWidth="1"/>
    <col min="14411" max="14413" width="10.6640625" style="323" customWidth="1"/>
    <col min="14414" max="14592" width="8.33203125" style="323"/>
    <col min="14593" max="14593" width="52.44140625" style="323" customWidth="1"/>
    <col min="14594" max="14594" width="5.77734375" style="323" customWidth="1"/>
    <col min="14595" max="14603" width="10.6640625" style="323" customWidth="1"/>
    <col min="14604" max="14604" width="52.44140625" style="323" customWidth="1"/>
    <col min="14605" max="14605" width="5.44140625" style="323" customWidth="1"/>
    <col min="14606" max="14614" width="10.6640625" style="323" customWidth="1"/>
    <col min="14615" max="14615" width="53.21875" style="323" customWidth="1"/>
    <col min="14616" max="14616" width="5.6640625" style="323" customWidth="1"/>
    <col min="14617" max="14625" width="10.6640625" style="323" customWidth="1"/>
    <col min="14626" max="14626" width="53" style="323" customWidth="1"/>
    <col min="14627" max="14627" width="6.44140625" style="323" customWidth="1"/>
    <col min="14628" max="14636" width="10.6640625" style="323" customWidth="1"/>
    <col min="14637" max="14637" width="52.44140625" style="323" customWidth="1"/>
    <col min="14638" max="14638" width="6.33203125" style="323" customWidth="1"/>
    <col min="14639" max="14647" width="10.6640625" style="323" customWidth="1"/>
    <col min="14648" max="14648" width="53.44140625" style="323" customWidth="1"/>
    <col min="14649" max="14649" width="6.109375" style="323" customWidth="1"/>
    <col min="14650" max="14654" width="10.6640625" style="323" customWidth="1"/>
    <col min="14655" max="14655" width="12.33203125" style="323" customWidth="1"/>
    <col min="14656" max="14658" width="10.6640625" style="323" customWidth="1"/>
    <col min="14659" max="14659" width="52.6640625" style="323" customWidth="1"/>
    <col min="14660" max="14660" width="5.77734375" style="323" customWidth="1"/>
    <col min="14661" max="14665" width="10.6640625" style="323" customWidth="1"/>
    <col min="14666" max="14666" width="11.88671875" style="323" bestFit="1" customWidth="1"/>
    <col min="14667" max="14669" width="10.6640625" style="323" customWidth="1"/>
    <col min="14670" max="14848" width="8.33203125" style="323"/>
    <col min="14849" max="14849" width="52.44140625" style="323" customWidth="1"/>
    <col min="14850" max="14850" width="5.77734375" style="323" customWidth="1"/>
    <col min="14851" max="14859" width="10.6640625" style="323" customWidth="1"/>
    <col min="14860" max="14860" width="52.44140625" style="323" customWidth="1"/>
    <col min="14861" max="14861" width="5.44140625" style="323" customWidth="1"/>
    <col min="14862" max="14870" width="10.6640625" style="323" customWidth="1"/>
    <col min="14871" max="14871" width="53.21875" style="323" customWidth="1"/>
    <col min="14872" max="14872" width="5.6640625" style="323" customWidth="1"/>
    <col min="14873" max="14881" width="10.6640625" style="323" customWidth="1"/>
    <col min="14882" max="14882" width="53" style="323" customWidth="1"/>
    <col min="14883" max="14883" width="6.44140625" style="323" customWidth="1"/>
    <col min="14884" max="14892" width="10.6640625" style="323" customWidth="1"/>
    <col min="14893" max="14893" width="52.44140625" style="323" customWidth="1"/>
    <col min="14894" max="14894" width="6.33203125" style="323" customWidth="1"/>
    <col min="14895" max="14903" width="10.6640625" style="323" customWidth="1"/>
    <col min="14904" max="14904" width="53.44140625" style="323" customWidth="1"/>
    <col min="14905" max="14905" width="6.109375" style="323" customWidth="1"/>
    <col min="14906" max="14910" width="10.6640625" style="323" customWidth="1"/>
    <col min="14911" max="14911" width="12.33203125" style="323" customWidth="1"/>
    <col min="14912" max="14914" width="10.6640625" style="323" customWidth="1"/>
    <col min="14915" max="14915" width="52.6640625" style="323" customWidth="1"/>
    <col min="14916" max="14916" width="5.77734375" style="323" customWidth="1"/>
    <col min="14917" max="14921" width="10.6640625" style="323" customWidth="1"/>
    <col min="14922" max="14922" width="11.88671875" style="323" bestFit="1" customWidth="1"/>
    <col min="14923" max="14925" width="10.6640625" style="323" customWidth="1"/>
    <col min="14926" max="15104" width="8.33203125" style="323"/>
    <col min="15105" max="15105" width="52.44140625" style="323" customWidth="1"/>
    <col min="15106" max="15106" width="5.77734375" style="323" customWidth="1"/>
    <col min="15107" max="15115" width="10.6640625" style="323" customWidth="1"/>
    <col min="15116" max="15116" width="52.44140625" style="323" customWidth="1"/>
    <col min="15117" max="15117" width="5.44140625" style="323" customWidth="1"/>
    <col min="15118" max="15126" width="10.6640625" style="323" customWidth="1"/>
    <col min="15127" max="15127" width="53.21875" style="323" customWidth="1"/>
    <col min="15128" max="15128" width="5.6640625" style="323" customWidth="1"/>
    <col min="15129" max="15137" width="10.6640625" style="323" customWidth="1"/>
    <col min="15138" max="15138" width="53" style="323" customWidth="1"/>
    <col min="15139" max="15139" width="6.44140625" style="323" customWidth="1"/>
    <col min="15140" max="15148" width="10.6640625" style="323" customWidth="1"/>
    <col min="15149" max="15149" width="52.44140625" style="323" customWidth="1"/>
    <col min="15150" max="15150" width="6.33203125" style="323" customWidth="1"/>
    <col min="15151" max="15159" width="10.6640625" style="323" customWidth="1"/>
    <col min="15160" max="15160" width="53.44140625" style="323" customWidth="1"/>
    <col min="15161" max="15161" width="6.109375" style="323" customWidth="1"/>
    <col min="15162" max="15166" width="10.6640625" style="323" customWidth="1"/>
    <col min="15167" max="15167" width="12.33203125" style="323" customWidth="1"/>
    <col min="15168" max="15170" width="10.6640625" style="323" customWidth="1"/>
    <col min="15171" max="15171" width="52.6640625" style="323" customWidth="1"/>
    <col min="15172" max="15172" width="5.77734375" style="323" customWidth="1"/>
    <col min="15173" max="15177" width="10.6640625" style="323" customWidth="1"/>
    <col min="15178" max="15178" width="11.88671875" style="323" bestFit="1" customWidth="1"/>
    <col min="15179" max="15181" width="10.6640625" style="323" customWidth="1"/>
    <col min="15182" max="15360" width="8.33203125" style="323"/>
    <col min="15361" max="15361" width="52.44140625" style="323" customWidth="1"/>
    <col min="15362" max="15362" width="5.77734375" style="323" customWidth="1"/>
    <col min="15363" max="15371" width="10.6640625" style="323" customWidth="1"/>
    <col min="15372" max="15372" width="52.44140625" style="323" customWidth="1"/>
    <col min="15373" max="15373" width="5.44140625" style="323" customWidth="1"/>
    <col min="15374" max="15382" width="10.6640625" style="323" customWidth="1"/>
    <col min="15383" max="15383" width="53.21875" style="323" customWidth="1"/>
    <col min="15384" max="15384" width="5.6640625" style="323" customWidth="1"/>
    <col min="15385" max="15393" width="10.6640625" style="323" customWidth="1"/>
    <col min="15394" max="15394" width="53" style="323" customWidth="1"/>
    <col min="15395" max="15395" width="6.44140625" style="323" customWidth="1"/>
    <col min="15396" max="15404" width="10.6640625" style="323" customWidth="1"/>
    <col min="15405" max="15405" width="52.44140625" style="323" customWidth="1"/>
    <col min="15406" max="15406" width="6.33203125" style="323" customWidth="1"/>
    <col min="15407" max="15415" width="10.6640625" style="323" customWidth="1"/>
    <col min="15416" max="15416" width="53.44140625" style="323" customWidth="1"/>
    <col min="15417" max="15417" width="6.109375" style="323" customWidth="1"/>
    <col min="15418" max="15422" width="10.6640625" style="323" customWidth="1"/>
    <col min="15423" max="15423" width="12.33203125" style="323" customWidth="1"/>
    <col min="15424" max="15426" width="10.6640625" style="323" customWidth="1"/>
    <col min="15427" max="15427" width="52.6640625" style="323" customWidth="1"/>
    <col min="15428" max="15428" width="5.77734375" style="323" customWidth="1"/>
    <col min="15429" max="15433" width="10.6640625" style="323" customWidth="1"/>
    <col min="15434" max="15434" width="11.88671875" style="323" bestFit="1" customWidth="1"/>
    <col min="15435" max="15437" width="10.6640625" style="323" customWidth="1"/>
    <col min="15438" max="15616" width="8.33203125" style="323"/>
    <col min="15617" max="15617" width="52.44140625" style="323" customWidth="1"/>
    <col min="15618" max="15618" width="5.77734375" style="323" customWidth="1"/>
    <col min="15619" max="15627" width="10.6640625" style="323" customWidth="1"/>
    <col min="15628" max="15628" width="52.44140625" style="323" customWidth="1"/>
    <col min="15629" max="15629" width="5.44140625" style="323" customWidth="1"/>
    <col min="15630" max="15638" width="10.6640625" style="323" customWidth="1"/>
    <col min="15639" max="15639" width="53.21875" style="323" customWidth="1"/>
    <col min="15640" max="15640" width="5.6640625" style="323" customWidth="1"/>
    <col min="15641" max="15649" width="10.6640625" style="323" customWidth="1"/>
    <col min="15650" max="15650" width="53" style="323" customWidth="1"/>
    <col min="15651" max="15651" width="6.44140625" style="323" customWidth="1"/>
    <col min="15652" max="15660" width="10.6640625" style="323" customWidth="1"/>
    <col min="15661" max="15661" width="52.44140625" style="323" customWidth="1"/>
    <col min="15662" max="15662" width="6.33203125" style="323" customWidth="1"/>
    <col min="15663" max="15671" width="10.6640625" style="323" customWidth="1"/>
    <col min="15672" max="15672" width="53.44140625" style="323" customWidth="1"/>
    <col min="15673" max="15673" width="6.109375" style="323" customWidth="1"/>
    <col min="15674" max="15678" width="10.6640625" style="323" customWidth="1"/>
    <col min="15679" max="15679" width="12.33203125" style="323" customWidth="1"/>
    <col min="15680" max="15682" width="10.6640625" style="323" customWidth="1"/>
    <col min="15683" max="15683" width="52.6640625" style="323" customWidth="1"/>
    <col min="15684" max="15684" width="5.77734375" style="323" customWidth="1"/>
    <col min="15685" max="15689" width="10.6640625" style="323" customWidth="1"/>
    <col min="15690" max="15690" width="11.88671875" style="323" bestFit="1" customWidth="1"/>
    <col min="15691" max="15693" width="10.6640625" style="323" customWidth="1"/>
    <col min="15694" max="15872" width="8.33203125" style="323"/>
    <col min="15873" max="15873" width="52.44140625" style="323" customWidth="1"/>
    <col min="15874" max="15874" width="5.77734375" style="323" customWidth="1"/>
    <col min="15875" max="15883" width="10.6640625" style="323" customWidth="1"/>
    <col min="15884" max="15884" width="52.44140625" style="323" customWidth="1"/>
    <col min="15885" max="15885" width="5.44140625" style="323" customWidth="1"/>
    <col min="15886" max="15894" width="10.6640625" style="323" customWidth="1"/>
    <col min="15895" max="15895" width="53.21875" style="323" customWidth="1"/>
    <col min="15896" max="15896" width="5.6640625" style="323" customWidth="1"/>
    <col min="15897" max="15905" width="10.6640625" style="323" customWidth="1"/>
    <col min="15906" max="15906" width="53" style="323" customWidth="1"/>
    <col min="15907" max="15907" width="6.44140625" style="323" customWidth="1"/>
    <col min="15908" max="15916" width="10.6640625" style="323" customWidth="1"/>
    <col min="15917" max="15917" width="52.44140625" style="323" customWidth="1"/>
    <col min="15918" max="15918" width="6.33203125" style="323" customWidth="1"/>
    <col min="15919" max="15927" width="10.6640625" style="323" customWidth="1"/>
    <col min="15928" max="15928" width="53.44140625" style="323" customWidth="1"/>
    <col min="15929" max="15929" width="6.109375" style="323" customWidth="1"/>
    <col min="15930" max="15934" width="10.6640625" style="323" customWidth="1"/>
    <col min="15935" max="15935" width="12.33203125" style="323" customWidth="1"/>
    <col min="15936" max="15938" width="10.6640625" style="323" customWidth="1"/>
    <col min="15939" max="15939" width="52.6640625" style="323" customWidth="1"/>
    <col min="15940" max="15940" width="5.77734375" style="323" customWidth="1"/>
    <col min="15941" max="15945" width="10.6640625" style="323" customWidth="1"/>
    <col min="15946" max="15946" width="11.88671875" style="323" bestFit="1" customWidth="1"/>
    <col min="15947" max="15949" width="10.6640625" style="323" customWidth="1"/>
    <col min="15950" max="16128" width="8.33203125" style="323"/>
    <col min="16129" max="16129" width="52.44140625" style="323" customWidth="1"/>
    <col min="16130" max="16130" width="5.77734375" style="323" customWidth="1"/>
    <col min="16131" max="16139" width="10.6640625" style="323" customWidth="1"/>
    <col min="16140" max="16140" width="52.44140625" style="323" customWidth="1"/>
    <col min="16141" max="16141" width="5.44140625" style="323" customWidth="1"/>
    <col min="16142" max="16150" width="10.6640625" style="323" customWidth="1"/>
    <col min="16151" max="16151" width="53.21875" style="323" customWidth="1"/>
    <col min="16152" max="16152" width="5.6640625" style="323" customWidth="1"/>
    <col min="16153" max="16161" width="10.6640625" style="323" customWidth="1"/>
    <col min="16162" max="16162" width="53" style="323" customWidth="1"/>
    <col min="16163" max="16163" width="6.44140625" style="323" customWidth="1"/>
    <col min="16164" max="16172" width="10.6640625" style="323" customWidth="1"/>
    <col min="16173" max="16173" width="52.44140625" style="323" customWidth="1"/>
    <col min="16174" max="16174" width="6.33203125" style="323" customWidth="1"/>
    <col min="16175" max="16183" width="10.6640625" style="323" customWidth="1"/>
    <col min="16184" max="16184" width="53.44140625" style="323" customWidth="1"/>
    <col min="16185" max="16185" width="6.109375" style="323" customWidth="1"/>
    <col min="16186" max="16190" width="10.6640625" style="323" customWidth="1"/>
    <col min="16191" max="16191" width="12.33203125" style="323" customWidth="1"/>
    <col min="16192" max="16194" width="10.6640625" style="323" customWidth="1"/>
    <col min="16195" max="16195" width="52.6640625" style="323" customWidth="1"/>
    <col min="16196" max="16196" width="5.77734375" style="323" customWidth="1"/>
    <col min="16197" max="16201" width="10.6640625" style="323" customWidth="1"/>
    <col min="16202" max="16202" width="11.88671875" style="323" bestFit="1" customWidth="1"/>
    <col min="16203" max="16205" width="10.6640625" style="323" customWidth="1"/>
    <col min="16206" max="16384" width="8.33203125" style="323"/>
  </cols>
  <sheetData>
    <row r="1" spans="1:77" x14ac:dyDescent="0.25">
      <c r="A1" s="1332" t="s">
        <v>113</v>
      </c>
      <c r="B1" s="1332"/>
      <c r="C1" s="1332"/>
      <c r="D1" s="1332"/>
      <c r="E1" s="1332"/>
      <c r="F1" s="1332"/>
      <c r="G1" s="1332"/>
      <c r="H1" s="1332"/>
      <c r="I1" s="1332"/>
      <c r="J1" s="1332"/>
      <c r="K1" s="1332"/>
      <c r="L1" s="1332" t="s">
        <v>113</v>
      </c>
      <c r="M1" s="1332"/>
      <c r="N1" s="1332"/>
      <c r="O1" s="1332"/>
      <c r="P1" s="1332"/>
      <c r="Q1" s="1332"/>
      <c r="R1" s="1332"/>
      <c r="S1" s="1332"/>
      <c r="T1" s="1332"/>
      <c r="U1" s="1332"/>
      <c r="V1" s="1332"/>
      <c r="W1" s="1332" t="s">
        <v>113</v>
      </c>
      <c r="X1" s="1332"/>
      <c r="Y1" s="1332"/>
      <c r="Z1" s="1332"/>
      <c r="AA1" s="1332"/>
      <c r="AB1" s="1332"/>
      <c r="AC1" s="1332"/>
      <c r="AD1" s="1332"/>
      <c r="AE1" s="1332"/>
      <c r="AF1" s="1332"/>
      <c r="AG1" s="1332"/>
      <c r="AH1" s="1332" t="s">
        <v>113</v>
      </c>
      <c r="AI1" s="1332"/>
      <c r="AJ1" s="1332"/>
      <c r="AK1" s="1332"/>
      <c r="AL1" s="1332"/>
      <c r="AM1" s="1332"/>
      <c r="AN1" s="1332"/>
      <c r="AO1" s="1332"/>
      <c r="AP1" s="1332"/>
      <c r="AQ1" s="1332"/>
      <c r="AR1" s="1332"/>
      <c r="AS1" s="1332" t="s">
        <v>113</v>
      </c>
      <c r="AT1" s="1332"/>
      <c r="AU1" s="1332"/>
      <c r="AV1" s="1332"/>
      <c r="AW1" s="1332"/>
      <c r="AX1" s="1332"/>
      <c r="AY1" s="1332"/>
      <c r="AZ1" s="1332"/>
      <c r="BA1" s="1332"/>
      <c r="BB1" s="1332"/>
      <c r="BC1" s="1332"/>
      <c r="BD1" s="1332" t="s">
        <v>113</v>
      </c>
      <c r="BE1" s="1332"/>
      <c r="BF1" s="1332"/>
      <c r="BG1" s="1332"/>
      <c r="BH1" s="1332"/>
      <c r="BI1" s="1332"/>
      <c r="BJ1" s="1332"/>
      <c r="BK1" s="1332"/>
      <c r="BL1" s="1332"/>
      <c r="BM1" s="1332"/>
      <c r="BN1" s="1332"/>
      <c r="BO1" s="1332" t="s">
        <v>113</v>
      </c>
      <c r="BP1" s="1332"/>
      <c r="BQ1" s="1332"/>
      <c r="BR1" s="1332"/>
      <c r="BS1" s="1332"/>
      <c r="BT1" s="1332"/>
      <c r="BU1" s="1332"/>
      <c r="BV1" s="1332"/>
      <c r="BW1" s="1332"/>
      <c r="BX1" s="1332"/>
      <c r="BY1" s="1332"/>
    </row>
    <row r="2" spans="1:77" x14ac:dyDescent="0.25">
      <c r="A2" s="1332" t="s">
        <v>3</v>
      </c>
      <c r="B2" s="1332"/>
      <c r="C2" s="1332"/>
      <c r="D2" s="1332"/>
      <c r="E2" s="1332"/>
      <c r="F2" s="1332"/>
      <c r="G2" s="1332"/>
      <c r="H2" s="1332"/>
      <c r="I2" s="1332"/>
      <c r="J2" s="1332"/>
      <c r="K2" s="1332"/>
      <c r="L2" s="1332" t="s">
        <v>3</v>
      </c>
      <c r="M2" s="1332"/>
      <c r="N2" s="1332"/>
      <c r="O2" s="1332"/>
      <c r="P2" s="1332"/>
      <c r="Q2" s="1332"/>
      <c r="R2" s="1332"/>
      <c r="S2" s="1332"/>
      <c r="T2" s="1332"/>
      <c r="U2" s="1332"/>
      <c r="V2" s="1332"/>
      <c r="W2" s="1332" t="s">
        <v>3</v>
      </c>
      <c r="X2" s="1332"/>
      <c r="Y2" s="1332"/>
      <c r="Z2" s="1332"/>
      <c r="AA2" s="1332"/>
      <c r="AB2" s="1332"/>
      <c r="AC2" s="1332"/>
      <c r="AD2" s="1332"/>
      <c r="AE2" s="1332"/>
      <c r="AF2" s="1332"/>
      <c r="AG2" s="1332"/>
      <c r="AH2" s="1332" t="s">
        <v>3</v>
      </c>
      <c r="AI2" s="1332"/>
      <c r="AJ2" s="1332"/>
      <c r="AK2" s="1332"/>
      <c r="AL2" s="1332"/>
      <c r="AM2" s="1332"/>
      <c r="AN2" s="1332"/>
      <c r="AO2" s="1332"/>
      <c r="AP2" s="1332"/>
      <c r="AQ2" s="1332"/>
      <c r="AR2" s="1332"/>
      <c r="AS2" s="1332" t="s">
        <v>3</v>
      </c>
      <c r="AT2" s="1332"/>
      <c r="AU2" s="1332"/>
      <c r="AV2" s="1332"/>
      <c r="AW2" s="1332"/>
      <c r="AX2" s="1332"/>
      <c r="AY2" s="1332"/>
      <c r="AZ2" s="1332"/>
      <c r="BA2" s="1332"/>
      <c r="BB2" s="1332"/>
      <c r="BC2" s="1332"/>
      <c r="BD2" s="1332" t="s">
        <v>3</v>
      </c>
      <c r="BE2" s="1332"/>
      <c r="BF2" s="1332"/>
      <c r="BG2" s="1332"/>
      <c r="BH2" s="1332"/>
      <c r="BI2" s="1332"/>
      <c r="BJ2" s="1332"/>
      <c r="BK2" s="1332"/>
      <c r="BL2" s="1332"/>
      <c r="BM2" s="1332"/>
      <c r="BN2" s="1332"/>
      <c r="BO2" s="1332" t="s">
        <v>3</v>
      </c>
      <c r="BP2" s="1332"/>
      <c r="BQ2" s="1332"/>
      <c r="BR2" s="1332"/>
      <c r="BS2" s="1332"/>
      <c r="BT2" s="1332"/>
      <c r="BU2" s="1332"/>
      <c r="BV2" s="1332"/>
      <c r="BW2" s="1332"/>
      <c r="BX2" s="1332"/>
      <c r="BY2" s="1332"/>
    </row>
    <row r="3" spans="1:77" ht="13.8" thickBot="1" x14ac:dyDescent="0.3">
      <c r="A3" s="324"/>
      <c r="B3" s="324"/>
      <c r="C3" s="324"/>
      <c r="D3" s="324"/>
      <c r="E3" s="325"/>
      <c r="F3" s="326"/>
      <c r="G3" s="326"/>
      <c r="H3" s="327"/>
      <c r="I3" s="328"/>
      <c r="J3" s="328"/>
      <c r="K3" s="329"/>
      <c r="L3" s="324"/>
      <c r="M3" s="324"/>
      <c r="N3" s="328"/>
      <c r="O3" s="328"/>
      <c r="P3" s="329"/>
      <c r="Q3" s="330"/>
      <c r="R3" s="328"/>
      <c r="S3" s="329"/>
      <c r="T3" s="328"/>
      <c r="U3" s="330"/>
      <c r="V3" s="329"/>
      <c r="W3" s="324"/>
      <c r="X3" s="324"/>
      <c r="Y3" s="328"/>
      <c r="Z3" s="328"/>
      <c r="AA3" s="329"/>
      <c r="AB3" s="328"/>
      <c r="AC3" s="328"/>
      <c r="AD3" s="329"/>
      <c r="AE3" s="328"/>
      <c r="AF3" s="328"/>
      <c r="AG3" s="329"/>
      <c r="AH3" s="324"/>
      <c r="AI3" s="324"/>
      <c r="AJ3" s="328"/>
      <c r="AK3" s="328"/>
      <c r="AL3" s="329"/>
      <c r="AM3" s="328"/>
      <c r="AN3" s="328"/>
      <c r="AO3" s="329"/>
      <c r="AP3" s="328"/>
      <c r="AQ3" s="328"/>
      <c r="AR3" s="329"/>
      <c r="AS3" s="324"/>
      <c r="AT3" s="324"/>
      <c r="AU3" s="328"/>
      <c r="AV3" s="328"/>
      <c r="AW3" s="329"/>
      <c r="AX3" s="328"/>
      <c r="AY3" s="328"/>
      <c r="AZ3" s="329"/>
      <c r="BA3" s="328"/>
      <c r="BB3" s="328"/>
      <c r="BC3" s="329"/>
      <c r="BD3" s="324"/>
      <c r="BE3" s="324"/>
      <c r="BF3" s="328"/>
      <c r="BG3" s="328"/>
      <c r="BH3" s="329"/>
      <c r="BI3" s="328"/>
      <c r="BJ3" s="328"/>
      <c r="BK3" s="329"/>
      <c r="BL3" s="328"/>
      <c r="BM3" s="328"/>
      <c r="BN3" s="329"/>
      <c r="BO3" s="324"/>
      <c r="BP3" s="324"/>
      <c r="BQ3" s="328"/>
      <c r="BR3" s="328"/>
      <c r="BS3" s="329"/>
      <c r="BT3" s="328"/>
      <c r="BU3" s="328"/>
      <c r="BV3" s="329"/>
      <c r="BW3" s="328"/>
      <c r="BX3" s="328"/>
      <c r="BY3" s="329"/>
    </row>
    <row r="4" spans="1:77" x14ac:dyDescent="0.25">
      <c r="A4" s="1300" t="s">
        <v>220</v>
      </c>
      <c r="B4" s="1303"/>
      <c r="C4" s="1306" t="s">
        <v>435</v>
      </c>
      <c r="D4" s="1329"/>
      <c r="E4" s="1329"/>
      <c r="F4" s="1306" t="s">
        <v>436</v>
      </c>
      <c r="G4" s="1329"/>
      <c r="H4" s="1329"/>
      <c r="I4" s="1310" t="s">
        <v>437</v>
      </c>
      <c r="J4" s="1311"/>
      <c r="K4" s="1311"/>
      <c r="L4" s="1300" t="s">
        <v>220</v>
      </c>
      <c r="M4" s="1303"/>
      <c r="N4" s="1306" t="s">
        <v>438</v>
      </c>
      <c r="O4" s="1307"/>
      <c r="P4" s="1307"/>
      <c r="Q4" s="1306" t="s">
        <v>439</v>
      </c>
      <c r="R4" s="1329"/>
      <c r="S4" s="1329"/>
      <c r="T4" s="1310" t="s">
        <v>440</v>
      </c>
      <c r="U4" s="1331"/>
      <c r="V4" s="1331"/>
      <c r="W4" s="1300" t="s">
        <v>220</v>
      </c>
      <c r="X4" s="1303"/>
      <c r="Y4" s="1306" t="s">
        <v>441</v>
      </c>
      <c r="Z4" s="1329"/>
      <c r="AA4" s="1329"/>
      <c r="AB4" s="1306" t="s">
        <v>442</v>
      </c>
      <c r="AC4" s="1307"/>
      <c r="AD4" s="1307"/>
      <c r="AE4" s="1310" t="s">
        <v>443</v>
      </c>
      <c r="AF4" s="1311"/>
      <c r="AG4" s="1311"/>
      <c r="AH4" s="1300" t="s">
        <v>220</v>
      </c>
      <c r="AI4" s="1303"/>
      <c r="AJ4" s="1306" t="s">
        <v>444</v>
      </c>
      <c r="AK4" s="1307"/>
      <c r="AL4" s="1307"/>
      <c r="AM4" s="1306" t="s">
        <v>445</v>
      </c>
      <c r="AN4" s="1307"/>
      <c r="AO4" s="1307"/>
      <c r="AP4" s="1310" t="s">
        <v>446</v>
      </c>
      <c r="AQ4" s="1311"/>
      <c r="AR4" s="1311"/>
      <c r="AS4" s="1300" t="s">
        <v>220</v>
      </c>
      <c r="AT4" s="1303"/>
      <c r="AU4" s="1306" t="s">
        <v>447</v>
      </c>
      <c r="AV4" s="1307"/>
      <c r="AW4" s="1307"/>
      <c r="AX4" s="1306" t="s">
        <v>448</v>
      </c>
      <c r="AY4" s="1307"/>
      <c r="AZ4" s="1307"/>
      <c r="BA4" s="1310" t="s">
        <v>449</v>
      </c>
      <c r="BB4" s="1311"/>
      <c r="BC4" s="1311"/>
      <c r="BD4" s="1300" t="s">
        <v>220</v>
      </c>
      <c r="BE4" s="1303"/>
      <c r="BF4" s="1306" t="s">
        <v>450</v>
      </c>
      <c r="BG4" s="1307"/>
      <c r="BH4" s="1307"/>
      <c r="BI4" s="1310" t="s">
        <v>451</v>
      </c>
      <c r="BJ4" s="1311"/>
      <c r="BK4" s="1312"/>
      <c r="BL4" s="1319" t="s">
        <v>452</v>
      </c>
      <c r="BM4" s="1311"/>
      <c r="BN4" s="1311"/>
      <c r="BO4" s="1300" t="s">
        <v>220</v>
      </c>
      <c r="BP4" s="1303"/>
      <c r="BQ4" s="1306" t="s">
        <v>453</v>
      </c>
      <c r="BR4" s="1307"/>
      <c r="BS4" s="1307"/>
      <c r="BT4" s="1310" t="s">
        <v>454</v>
      </c>
      <c r="BU4" s="1311"/>
      <c r="BV4" s="1312"/>
      <c r="BW4" s="1319" t="s">
        <v>455</v>
      </c>
      <c r="BX4" s="1311"/>
      <c r="BY4" s="1311"/>
    </row>
    <row r="5" spans="1:77" x14ac:dyDescent="0.25">
      <c r="A5" s="1301"/>
      <c r="B5" s="1304"/>
      <c r="C5" s="1308"/>
      <c r="D5" s="1308"/>
      <c r="E5" s="1308"/>
      <c r="F5" s="1308"/>
      <c r="G5" s="1308"/>
      <c r="H5" s="1308"/>
      <c r="I5" s="1313"/>
      <c r="J5" s="1314"/>
      <c r="K5" s="1314"/>
      <c r="L5" s="1301"/>
      <c r="M5" s="1304"/>
      <c r="N5" s="1308"/>
      <c r="O5" s="1308"/>
      <c r="P5" s="1308"/>
      <c r="Q5" s="1308"/>
      <c r="R5" s="1308"/>
      <c r="S5" s="1308"/>
      <c r="T5" s="1313"/>
      <c r="U5" s="1314"/>
      <c r="V5" s="1314"/>
      <c r="W5" s="1301"/>
      <c r="X5" s="1304"/>
      <c r="Y5" s="1308"/>
      <c r="Z5" s="1308"/>
      <c r="AA5" s="1308"/>
      <c r="AB5" s="1308"/>
      <c r="AC5" s="1308"/>
      <c r="AD5" s="1308"/>
      <c r="AE5" s="1313"/>
      <c r="AF5" s="1314"/>
      <c r="AG5" s="1314"/>
      <c r="AH5" s="1301"/>
      <c r="AI5" s="1304"/>
      <c r="AJ5" s="1308"/>
      <c r="AK5" s="1308"/>
      <c r="AL5" s="1308"/>
      <c r="AM5" s="1323"/>
      <c r="AN5" s="1323"/>
      <c r="AO5" s="1323"/>
      <c r="AP5" s="1325"/>
      <c r="AQ5" s="1326"/>
      <c r="AR5" s="1326"/>
      <c r="AS5" s="1301"/>
      <c r="AT5" s="1304"/>
      <c r="AU5" s="1308"/>
      <c r="AV5" s="1308"/>
      <c r="AW5" s="1308"/>
      <c r="AX5" s="1308"/>
      <c r="AY5" s="1308"/>
      <c r="AZ5" s="1308"/>
      <c r="BA5" s="1313"/>
      <c r="BB5" s="1314"/>
      <c r="BC5" s="1314"/>
      <c r="BD5" s="1301"/>
      <c r="BE5" s="1304"/>
      <c r="BF5" s="1308"/>
      <c r="BG5" s="1308"/>
      <c r="BH5" s="1308"/>
      <c r="BI5" s="1313"/>
      <c r="BJ5" s="1314"/>
      <c r="BK5" s="1315"/>
      <c r="BL5" s="1320"/>
      <c r="BM5" s="1314"/>
      <c r="BN5" s="1314"/>
      <c r="BO5" s="1301"/>
      <c r="BP5" s="1304"/>
      <c r="BQ5" s="1308"/>
      <c r="BR5" s="1308"/>
      <c r="BS5" s="1308"/>
      <c r="BT5" s="1313"/>
      <c r="BU5" s="1314"/>
      <c r="BV5" s="1315"/>
      <c r="BW5" s="1320"/>
      <c r="BX5" s="1314"/>
      <c r="BY5" s="1314"/>
    </row>
    <row r="6" spans="1:77" ht="14.25" customHeight="1" x14ac:dyDescent="0.25">
      <c r="A6" s="1302"/>
      <c r="B6" s="1305"/>
      <c r="C6" s="1309"/>
      <c r="D6" s="1309"/>
      <c r="E6" s="1309"/>
      <c r="F6" s="1309"/>
      <c r="G6" s="1309"/>
      <c r="H6" s="1309"/>
      <c r="I6" s="1316"/>
      <c r="J6" s="1317"/>
      <c r="K6" s="1317"/>
      <c r="L6" s="1302"/>
      <c r="M6" s="1305"/>
      <c r="N6" s="1309"/>
      <c r="O6" s="1309"/>
      <c r="P6" s="1309"/>
      <c r="Q6" s="1309"/>
      <c r="R6" s="1309"/>
      <c r="S6" s="1309"/>
      <c r="T6" s="1316"/>
      <c r="U6" s="1317"/>
      <c r="V6" s="1317"/>
      <c r="W6" s="1302"/>
      <c r="X6" s="1305"/>
      <c r="Y6" s="1309"/>
      <c r="Z6" s="1309"/>
      <c r="AA6" s="1309"/>
      <c r="AB6" s="1330"/>
      <c r="AC6" s="1330"/>
      <c r="AD6" s="1330"/>
      <c r="AE6" s="1316"/>
      <c r="AF6" s="1317"/>
      <c r="AG6" s="1317"/>
      <c r="AH6" s="1302"/>
      <c r="AI6" s="1305"/>
      <c r="AJ6" s="1309"/>
      <c r="AK6" s="1309"/>
      <c r="AL6" s="1309"/>
      <c r="AM6" s="1324"/>
      <c r="AN6" s="1324"/>
      <c r="AO6" s="1324"/>
      <c r="AP6" s="1327"/>
      <c r="AQ6" s="1328"/>
      <c r="AR6" s="1328"/>
      <c r="AS6" s="1302"/>
      <c r="AT6" s="1305"/>
      <c r="AU6" s="1309"/>
      <c r="AV6" s="1309"/>
      <c r="AW6" s="1309"/>
      <c r="AX6" s="1309"/>
      <c r="AY6" s="1309"/>
      <c r="AZ6" s="1309"/>
      <c r="BA6" s="1316"/>
      <c r="BB6" s="1317"/>
      <c r="BC6" s="1317"/>
      <c r="BD6" s="1302"/>
      <c r="BE6" s="1305"/>
      <c r="BF6" s="1309"/>
      <c r="BG6" s="1309"/>
      <c r="BH6" s="1309"/>
      <c r="BI6" s="1316"/>
      <c r="BJ6" s="1317"/>
      <c r="BK6" s="1318"/>
      <c r="BL6" s="1321"/>
      <c r="BM6" s="1317"/>
      <c r="BN6" s="1317"/>
      <c r="BO6" s="1302"/>
      <c r="BP6" s="1305"/>
      <c r="BQ6" s="1309"/>
      <c r="BR6" s="1309"/>
      <c r="BS6" s="1309"/>
      <c r="BT6" s="1316"/>
      <c r="BU6" s="1317"/>
      <c r="BV6" s="1318"/>
      <c r="BW6" s="1321"/>
      <c r="BX6" s="1317"/>
      <c r="BY6" s="1317"/>
    </row>
    <row r="7" spans="1:77" ht="13.5" customHeight="1" thickBot="1" x14ac:dyDescent="0.3">
      <c r="A7" s="331"/>
      <c r="B7" s="332" t="s">
        <v>265</v>
      </c>
      <c r="C7" s="333" t="s">
        <v>223</v>
      </c>
      <c r="D7" s="334" t="s">
        <v>224</v>
      </c>
      <c r="E7" s="335" t="s">
        <v>225</v>
      </c>
      <c r="F7" s="333" t="s">
        <v>223</v>
      </c>
      <c r="G7" s="334" t="s">
        <v>224</v>
      </c>
      <c r="H7" s="335" t="s">
        <v>225</v>
      </c>
      <c r="I7" s="336" t="s">
        <v>223</v>
      </c>
      <c r="J7" s="334" t="s">
        <v>224</v>
      </c>
      <c r="K7" s="337" t="s">
        <v>225</v>
      </c>
      <c r="L7" s="331"/>
      <c r="M7" s="332" t="s">
        <v>265</v>
      </c>
      <c r="N7" s="333" t="s">
        <v>223</v>
      </c>
      <c r="O7" s="334" t="s">
        <v>224</v>
      </c>
      <c r="P7" s="335" t="s">
        <v>225</v>
      </c>
      <c r="Q7" s="333" t="s">
        <v>223</v>
      </c>
      <c r="R7" s="334" t="s">
        <v>224</v>
      </c>
      <c r="S7" s="335" t="s">
        <v>225</v>
      </c>
      <c r="T7" s="336" t="s">
        <v>223</v>
      </c>
      <c r="U7" s="334" t="s">
        <v>224</v>
      </c>
      <c r="V7" s="337" t="s">
        <v>225</v>
      </c>
      <c r="W7" s="331"/>
      <c r="X7" s="332" t="s">
        <v>265</v>
      </c>
      <c r="Y7" s="333" t="s">
        <v>223</v>
      </c>
      <c r="Z7" s="334" t="s">
        <v>224</v>
      </c>
      <c r="AA7" s="335" t="s">
        <v>225</v>
      </c>
      <c r="AB7" s="333" t="s">
        <v>223</v>
      </c>
      <c r="AC7" s="334" t="s">
        <v>224</v>
      </c>
      <c r="AD7" s="335" t="s">
        <v>225</v>
      </c>
      <c r="AE7" s="336" t="s">
        <v>223</v>
      </c>
      <c r="AF7" s="334" t="s">
        <v>224</v>
      </c>
      <c r="AG7" s="337" t="s">
        <v>225</v>
      </c>
      <c r="AH7" s="331"/>
      <c r="AI7" s="332" t="s">
        <v>265</v>
      </c>
      <c r="AJ7" s="333" t="s">
        <v>223</v>
      </c>
      <c r="AK7" s="334" t="s">
        <v>224</v>
      </c>
      <c r="AL7" s="335" t="s">
        <v>225</v>
      </c>
      <c r="AM7" s="333" t="s">
        <v>223</v>
      </c>
      <c r="AN7" s="334" t="s">
        <v>224</v>
      </c>
      <c r="AO7" s="335" t="s">
        <v>225</v>
      </c>
      <c r="AP7" s="336" t="s">
        <v>223</v>
      </c>
      <c r="AQ7" s="334" t="s">
        <v>224</v>
      </c>
      <c r="AR7" s="337" t="s">
        <v>225</v>
      </c>
      <c r="AS7" s="331"/>
      <c r="AT7" s="332" t="s">
        <v>265</v>
      </c>
      <c r="AU7" s="333" t="s">
        <v>223</v>
      </c>
      <c r="AV7" s="334" t="s">
        <v>224</v>
      </c>
      <c r="AW7" s="335" t="s">
        <v>225</v>
      </c>
      <c r="AX7" s="333" t="s">
        <v>223</v>
      </c>
      <c r="AY7" s="334" t="s">
        <v>224</v>
      </c>
      <c r="AZ7" s="335" t="s">
        <v>225</v>
      </c>
      <c r="BA7" s="336" t="s">
        <v>223</v>
      </c>
      <c r="BB7" s="334" t="s">
        <v>224</v>
      </c>
      <c r="BC7" s="337" t="s">
        <v>225</v>
      </c>
      <c r="BD7" s="331"/>
      <c r="BE7" s="332" t="s">
        <v>265</v>
      </c>
      <c r="BF7" s="333" t="s">
        <v>223</v>
      </c>
      <c r="BG7" s="334" t="s">
        <v>224</v>
      </c>
      <c r="BH7" s="335" t="s">
        <v>225</v>
      </c>
      <c r="BI7" s="336" t="s">
        <v>223</v>
      </c>
      <c r="BJ7" s="334" t="s">
        <v>224</v>
      </c>
      <c r="BK7" s="338" t="s">
        <v>225</v>
      </c>
      <c r="BL7" s="339" t="s">
        <v>223</v>
      </c>
      <c r="BM7" s="334" t="s">
        <v>224</v>
      </c>
      <c r="BN7" s="337" t="s">
        <v>225</v>
      </c>
      <c r="BO7" s="331"/>
      <c r="BP7" s="332" t="s">
        <v>265</v>
      </c>
      <c r="BQ7" s="333" t="s">
        <v>223</v>
      </c>
      <c r="BR7" s="334" t="s">
        <v>224</v>
      </c>
      <c r="BS7" s="335" t="s">
        <v>225</v>
      </c>
      <c r="BT7" s="336" t="s">
        <v>223</v>
      </c>
      <c r="BU7" s="334" t="s">
        <v>224</v>
      </c>
      <c r="BV7" s="338" t="s">
        <v>225</v>
      </c>
      <c r="BW7" s="339" t="s">
        <v>223</v>
      </c>
      <c r="BX7" s="334" t="s">
        <v>224</v>
      </c>
      <c r="BY7" s="337" t="s">
        <v>225</v>
      </c>
    </row>
    <row r="8" spans="1:77" ht="13.5" customHeight="1" x14ac:dyDescent="0.25">
      <c r="A8" s="225" t="s">
        <v>420</v>
      </c>
      <c r="B8" s="226">
        <v>2101</v>
      </c>
      <c r="C8" s="340">
        <v>179</v>
      </c>
      <c r="D8" s="340">
        <v>417</v>
      </c>
      <c r="E8" s="341">
        <v>232.9608938547486</v>
      </c>
      <c r="F8" s="340">
        <v>0</v>
      </c>
      <c r="G8" s="340">
        <v>0</v>
      </c>
      <c r="H8" s="341">
        <v>0</v>
      </c>
      <c r="I8" s="340">
        <v>0</v>
      </c>
      <c r="J8" s="340">
        <v>0</v>
      </c>
      <c r="K8" s="341">
        <v>0</v>
      </c>
      <c r="L8" s="225" t="s">
        <v>420</v>
      </c>
      <c r="M8" s="226">
        <v>2101</v>
      </c>
      <c r="N8" s="340">
        <v>0</v>
      </c>
      <c r="O8" s="340">
        <v>0</v>
      </c>
      <c r="P8" s="341">
        <v>0</v>
      </c>
      <c r="Q8" s="340">
        <v>0</v>
      </c>
      <c r="R8" s="340">
        <v>0</v>
      </c>
      <c r="S8" s="341">
        <v>0</v>
      </c>
      <c r="T8" s="340">
        <v>0</v>
      </c>
      <c r="U8" s="340">
        <v>0</v>
      </c>
      <c r="V8" s="341">
        <v>0</v>
      </c>
      <c r="W8" s="225" t="s">
        <v>420</v>
      </c>
      <c r="X8" s="226">
        <v>2101</v>
      </c>
      <c r="Y8" s="340">
        <v>0</v>
      </c>
      <c r="Z8" s="340">
        <v>0</v>
      </c>
      <c r="AA8" s="341">
        <v>0</v>
      </c>
      <c r="AB8" s="340">
        <v>0</v>
      </c>
      <c r="AC8" s="340">
        <v>0</v>
      </c>
      <c r="AD8" s="341">
        <v>0</v>
      </c>
      <c r="AE8" s="340">
        <v>0</v>
      </c>
      <c r="AF8" s="340">
        <v>0</v>
      </c>
      <c r="AG8" s="341">
        <v>0</v>
      </c>
      <c r="AH8" s="225" t="s">
        <v>420</v>
      </c>
      <c r="AI8" s="226">
        <v>2101</v>
      </c>
      <c r="AJ8" s="340">
        <v>0</v>
      </c>
      <c r="AK8" s="340">
        <v>0</v>
      </c>
      <c r="AL8" s="341">
        <v>0</v>
      </c>
      <c r="AM8" s="340">
        <v>113</v>
      </c>
      <c r="AN8" s="340">
        <v>350</v>
      </c>
      <c r="AO8" s="341">
        <v>309.73451327433634</v>
      </c>
      <c r="AP8" s="340">
        <v>0</v>
      </c>
      <c r="AQ8" s="340">
        <v>0</v>
      </c>
      <c r="AR8" s="341">
        <v>0</v>
      </c>
      <c r="AS8" s="225" t="s">
        <v>420</v>
      </c>
      <c r="AT8" s="226">
        <v>2101</v>
      </c>
      <c r="AU8" s="340">
        <v>0</v>
      </c>
      <c r="AV8" s="340">
        <v>0</v>
      </c>
      <c r="AW8" s="341">
        <v>0</v>
      </c>
      <c r="AX8" s="340">
        <v>0</v>
      </c>
      <c r="AY8" s="340">
        <v>0</v>
      </c>
      <c r="AZ8" s="341">
        <v>0</v>
      </c>
      <c r="BA8" s="340">
        <v>0</v>
      </c>
      <c r="BB8" s="340">
        <v>0</v>
      </c>
      <c r="BC8" s="341">
        <v>0</v>
      </c>
      <c r="BD8" s="225" t="s">
        <v>420</v>
      </c>
      <c r="BE8" s="226">
        <v>2101</v>
      </c>
      <c r="BF8" s="340">
        <v>0</v>
      </c>
      <c r="BG8" s="340">
        <v>0</v>
      </c>
      <c r="BH8" s="341">
        <v>0</v>
      </c>
      <c r="BI8" s="340">
        <v>0</v>
      </c>
      <c r="BJ8" s="340">
        <v>0</v>
      </c>
      <c r="BK8" s="341">
        <v>0</v>
      </c>
      <c r="BL8" s="340">
        <v>0</v>
      </c>
      <c r="BM8" s="340">
        <v>0</v>
      </c>
      <c r="BN8" s="341">
        <v>0</v>
      </c>
      <c r="BO8" s="225" t="s">
        <v>420</v>
      </c>
      <c r="BP8" s="226">
        <v>2101</v>
      </c>
      <c r="BQ8" s="340">
        <v>66</v>
      </c>
      <c r="BR8" s="340">
        <v>67</v>
      </c>
      <c r="BS8" s="341">
        <v>101.51515151515152</v>
      </c>
      <c r="BT8" s="340">
        <v>66</v>
      </c>
      <c r="BU8" s="340">
        <v>67</v>
      </c>
      <c r="BV8" s="341">
        <v>101.51515151515152</v>
      </c>
      <c r="BW8" s="340">
        <v>0</v>
      </c>
      <c r="BX8" s="340">
        <v>0</v>
      </c>
      <c r="BY8" s="342">
        <v>0</v>
      </c>
    </row>
    <row r="9" spans="1:77" ht="13.5" customHeight="1" x14ac:dyDescent="0.25">
      <c r="A9" s="196" t="s">
        <v>267</v>
      </c>
      <c r="B9" s="197">
        <v>2102</v>
      </c>
      <c r="C9" s="340">
        <v>213</v>
      </c>
      <c r="D9" s="340">
        <v>234</v>
      </c>
      <c r="E9" s="343">
        <v>109.85915492957747</v>
      </c>
      <c r="F9" s="340">
        <v>0</v>
      </c>
      <c r="G9" s="340">
        <v>0</v>
      </c>
      <c r="H9" s="343">
        <v>0</v>
      </c>
      <c r="I9" s="340">
        <v>0</v>
      </c>
      <c r="J9" s="340">
        <v>0</v>
      </c>
      <c r="K9" s="343">
        <v>0</v>
      </c>
      <c r="L9" s="196" t="s">
        <v>267</v>
      </c>
      <c r="M9" s="197">
        <v>2102</v>
      </c>
      <c r="N9" s="340">
        <v>0</v>
      </c>
      <c r="O9" s="340">
        <v>0</v>
      </c>
      <c r="P9" s="343">
        <v>0</v>
      </c>
      <c r="Q9" s="340">
        <v>0</v>
      </c>
      <c r="R9" s="340">
        <v>0</v>
      </c>
      <c r="S9" s="343">
        <v>0</v>
      </c>
      <c r="T9" s="340">
        <v>0</v>
      </c>
      <c r="U9" s="340">
        <v>0</v>
      </c>
      <c r="V9" s="343">
        <v>0</v>
      </c>
      <c r="W9" s="196" t="s">
        <v>267</v>
      </c>
      <c r="X9" s="197">
        <v>2102</v>
      </c>
      <c r="Y9" s="340">
        <v>0</v>
      </c>
      <c r="Z9" s="340">
        <v>0</v>
      </c>
      <c r="AA9" s="343">
        <v>0</v>
      </c>
      <c r="AB9" s="340">
        <v>0</v>
      </c>
      <c r="AC9" s="340">
        <v>0</v>
      </c>
      <c r="AD9" s="343">
        <v>0</v>
      </c>
      <c r="AE9" s="340">
        <v>0</v>
      </c>
      <c r="AF9" s="340">
        <v>0</v>
      </c>
      <c r="AG9" s="343">
        <v>0</v>
      </c>
      <c r="AH9" s="196" t="s">
        <v>267</v>
      </c>
      <c r="AI9" s="197">
        <v>2102</v>
      </c>
      <c r="AJ9" s="340">
        <v>0</v>
      </c>
      <c r="AK9" s="340">
        <v>0</v>
      </c>
      <c r="AL9" s="343">
        <v>0</v>
      </c>
      <c r="AM9" s="340">
        <v>213</v>
      </c>
      <c r="AN9" s="340">
        <v>234</v>
      </c>
      <c r="AO9" s="343">
        <v>109.85915492957747</v>
      </c>
      <c r="AP9" s="340">
        <v>0</v>
      </c>
      <c r="AQ9" s="340">
        <v>0</v>
      </c>
      <c r="AR9" s="343">
        <v>0</v>
      </c>
      <c r="AS9" s="196" t="s">
        <v>267</v>
      </c>
      <c r="AT9" s="197">
        <v>2102</v>
      </c>
      <c r="AU9" s="340">
        <v>0</v>
      </c>
      <c r="AV9" s="340">
        <v>0</v>
      </c>
      <c r="AW9" s="343">
        <v>0</v>
      </c>
      <c r="AX9" s="340">
        <v>0</v>
      </c>
      <c r="AY9" s="340">
        <v>0</v>
      </c>
      <c r="AZ9" s="343">
        <v>0</v>
      </c>
      <c r="BA9" s="340">
        <v>0</v>
      </c>
      <c r="BB9" s="340">
        <v>0</v>
      </c>
      <c r="BC9" s="343">
        <v>0</v>
      </c>
      <c r="BD9" s="196" t="s">
        <v>267</v>
      </c>
      <c r="BE9" s="197">
        <v>2102</v>
      </c>
      <c r="BF9" s="340">
        <v>0</v>
      </c>
      <c r="BG9" s="340">
        <v>0</v>
      </c>
      <c r="BH9" s="343">
        <v>0</v>
      </c>
      <c r="BI9" s="340">
        <v>0</v>
      </c>
      <c r="BJ9" s="340">
        <v>0</v>
      </c>
      <c r="BK9" s="343">
        <v>0</v>
      </c>
      <c r="BL9" s="340">
        <v>0</v>
      </c>
      <c r="BM9" s="340">
        <v>0</v>
      </c>
      <c r="BN9" s="343">
        <v>0</v>
      </c>
      <c r="BO9" s="196" t="s">
        <v>267</v>
      </c>
      <c r="BP9" s="197">
        <v>2102</v>
      </c>
      <c r="BQ9" s="340">
        <v>0</v>
      </c>
      <c r="BR9" s="340">
        <v>0</v>
      </c>
      <c r="BS9" s="343">
        <v>0</v>
      </c>
      <c r="BT9" s="340">
        <v>0</v>
      </c>
      <c r="BU9" s="340">
        <v>0</v>
      </c>
      <c r="BV9" s="343">
        <v>0</v>
      </c>
      <c r="BW9" s="340">
        <v>0</v>
      </c>
      <c r="BX9" s="340">
        <v>0</v>
      </c>
      <c r="BY9" s="344">
        <v>0</v>
      </c>
    </row>
    <row r="10" spans="1:77" ht="13.5" customHeight="1" x14ac:dyDescent="0.25">
      <c r="A10" s="196" t="s">
        <v>268</v>
      </c>
      <c r="B10" s="197">
        <v>2103</v>
      </c>
      <c r="C10" s="340">
        <v>3225</v>
      </c>
      <c r="D10" s="340">
        <v>14044</v>
      </c>
      <c r="E10" s="343">
        <v>435.47286821705427</v>
      </c>
      <c r="F10" s="340">
        <v>1500</v>
      </c>
      <c r="G10" s="340">
        <v>11055</v>
      </c>
      <c r="H10" s="343">
        <v>737</v>
      </c>
      <c r="I10" s="340">
        <v>0</v>
      </c>
      <c r="J10" s="340">
        <v>20</v>
      </c>
      <c r="K10" s="343">
        <v>0</v>
      </c>
      <c r="L10" s="196" t="s">
        <v>268</v>
      </c>
      <c r="M10" s="197">
        <v>2103</v>
      </c>
      <c r="N10" s="340">
        <v>0</v>
      </c>
      <c r="O10" s="340">
        <v>0</v>
      </c>
      <c r="P10" s="343">
        <v>0</v>
      </c>
      <c r="Q10" s="340">
        <v>0</v>
      </c>
      <c r="R10" s="340">
        <v>0</v>
      </c>
      <c r="S10" s="343">
        <v>0</v>
      </c>
      <c r="T10" s="340">
        <v>0</v>
      </c>
      <c r="U10" s="340">
        <v>7</v>
      </c>
      <c r="V10" s="343">
        <v>0</v>
      </c>
      <c r="W10" s="196" t="s">
        <v>268</v>
      </c>
      <c r="X10" s="197">
        <v>2103</v>
      </c>
      <c r="Y10" s="340">
        <v>0</v>
      </c>
      <c r="Z10" s="340">
        <v>0</v>
      </c>
      <c r="AA10" s="343">
        <v>0</v>
      </c>
      <c r="AB10" s="340">
        <v>1500</v>
      </c>
      <c r="AC10" s="340">
        <v>10988</v>
      </c>
      <c r="AD10" s="343">
        <v>732.5333333333333</v>
      </c>
      <c r="AE10" s="340">
        <v>0</v>
      </c>
      <c r="AF10" s="340">
        <v>40</v>
      </c>
      <c r="AG10" s="343">
        <v>0</v>
      </c>
      <c r="AH10" s="196" t="s">
        <v>268</v>
      </c>
      <c r="AI10" s="197">
        <v>2103</v>
      </c>
      <c r="AJ10" s="340">
        <v>0</v>
      </c>
      <c r="AK10" s="340">
        <v>0</v>
      </c>
      <c r="AL10" s="343">
        <v>0</v>
      </c>
      <c r="AM10" s="340">
        <v>1725</v>
      </c>
      <c r="AN10" s="340">
        <v>2949</v>
      </c>
      <c r="AO10" s="343">
        <v>170.95652173913044</v>
      </c>
      <c r="AP10" s="340">
        <v>346</v>
      </c>
      <c r="AQ10" s="340">
        <v>1538</v>
      </c>
      <c r="AR10" s="343">
        <v>444.50867052023119</v>
      </c>
      <c r="AS10" s="196" t="s">
        <v>268</v>
      </c>
      <c r="AT10" s="197">
        <v>2103</v>
      </c>
      <c r="AU10" s="340">
        <v>0</v>
      </c>
      <c r="AV10" s="340">
        <v>0</v>
      </c>
      <c r="AW10" s="343">
        <v>0</v>
      </c>
      <c r="AX10" s="340">
        <v>0</v>
      </c>
      <c r="AY10" s="340">
        <v>0</v>
      </c>
      <c r="AZ10" s="343">
        <v>0</v>
      </c>
      <c r="BA10" s="340">
        <v>0</v>
      </c>
      <c r="BB10" s="340">
        <v>0</v>
      </c>
      <c r="BC10" s="343">
        <v>0</v>
      </c>
      <c r="BD10" s="196" t="s">
        <v>268</v>
      </c>
      <c r="BE10" s="197">
        <v>2103</v>
      </c>
      <c r="BF10" s="340">
        <v>0</v>
      </c>
      <c r="BG10" s="340">
        <v>0</v>
      </c>
      <c r="BH10" s="343">
        <v>0</v>
      </c>
      <c r="BI10" s="340">
        <v>0</v>
      </c>
      <c r="BJ10" s="340">
        <v>0</v>
      </c>
      <c r="BK10" s="343">
        <v>0</v>
      </c>
      <c r="BL10" s="340">
        <v>0</v>
      </c>
      <c r="BM10" s="340">
        <v>0</v>
      </c>
      <c r="BN10" s="343">
        <v>0</v>
      </c>
      <c r="BO10" s="196" t="s">
        <v>268</v>
      </c>
      <c r="BP10" s="197">
        <v>2103</v>
      </c>
      <c r="BQ10" s="340">
        <v>0</v>
      </c>
      <c r="BR10" s="340">
        <v>40</v>
      </c>
      <c r="BS10" s="343">
        <v>0</v>
      </c>
      <c r="BT10" s="340">
        <v>0</v>
      </c>
      <c r="BU10" s="340">
        <v>40</v>
      </c>
      <c r="BV10" s="343">
        <v>0</v>
      </c>
      <c r="BW10" s="340">
        <v>0</v>
      </c>
      <c r="BX10" s="340">
        <v>0</v>
      </c>
      <c r="BY10" s="344">
        <v>0</v>
      </c>
    </row>
    <row r="11" spans="1:77" ht="13.5" customHeight="1" x14ac:dyDescent="0.25">
      <c r="A11" s="196" t="s">
        <v>456</v>
      </c>
      <c r="B11" s="197">
        <v>2104</v>
      </c>
      <c r="C11" s="340">
        <v>45559</v>
      </c>
      <c r="D11" s="340">
        <v>78832</v>
      </c>
      <c r="E11" s="343">
        <v>173.03277069294762</v>
      </c>
      <c r="F11" s="340">
        <v>29463</v>
      </c>
      <c r="G11" s="340">
        <v>54877</v>
      </c>
      <c r="H11" s="343">
        <v>186.25733971421784</v>
      </c>
      <c r="I11" s="340">
        <v>29463</v>
      </c>
      <c r="J11" s="340">
        <v>34751</v>
      </c>
      <c r="K11" s="343">
        <v>117.94793469775651</v>
      </c>
      <c r="L11" s="196" t="s">
        <v>456</v>
      </c>
      <c r="M11" s="197">
        <v>2104</v>
      </c>
      <c r="N11" s="340">
        <v>0</v>
      </c>
      <c r="O11" s="340">
        <v>11950</v>
      </c>
      <c r="P11" s="343">
        <v>0</v>
      </c>
      <c r="Q11" s="340">
        <v>0</v>
      </c>
      <c r="R11" s="340">
        <v>0</v>
      </c>
      <c r="S11" s="343">
        <v>0</v>
      </c>
      <c r="T11" s="340">
        <v>0</v>
      </c>
      <c r="U11" s="340">
        <v>135</v>
      </c>
      <c r="V11" s="343">
        <v>0</v>
      </c>
      <c r="W11" s="196" t="s">
        <v>456</v>
      </c>
      <c r="X11" s="197">
        <v>2104</v>
      </c>
      <c r="Y11" s="340">
        <v>0</v>
      </c>
      <c r="Z11" s="340">
        <v>1198</v>
      </c>
      <c r="AA11" s="343">
        <v>0</v>
      </c>
      <c r="AB11" s="340">
        <v>0</v>
      </c>
      <c r="AC11" s="340">
        <v>3834</v>
      </c>
      <c r="AD11" s="343">
        <v>0</v>
      </c>
      <c r="AE11" s="340">
        <v>0</v>
      </c>
      <c r="AF11" s="340">
        <v>2894</v>
      </c>
      <c r="AG11" s="343">
        <v>0</v>
      </c>
      <c r="AH11" s="196" t="s">
        <v>456</v>
      </c>
      <c r="AI11" s="197">
        <v>2104</v>
      </c>
      <c r="AJ11" s="340">
        <v>0</v>
      </c>
      <c r="AK11" s="340">
        <v>108</v>
      </c>
      <c r="AL11" s="343">
        <v>0</v>
      </c>
      <c r="AM11" s="340">
        <v>691</v>
      </c>
      <c r="AN11" s="340">
        <v>9182</v>
      </c>
      <c r="AO11" s="343">
        <v>1328.7988422575977</v>
      </c>
      <c r="AP11" s="340">
        <v>0</v>
      </c>
      <c r="AQ11" s="340">
        <v>7355</v>
      </c>
      <c r="AR11" s="343">
        <v>0</v>
      </c>
      <c r="AS11" s="196" t="s">
        <v>456</v>
      </c>
      <c r="AT11" s="197">
        <v>2104</v>
      </c>
      <c r="AU11" s="340">
        <v>0</v>
      </c>
      <c r="AV11" s="340">
        <v>0</v>
      </c>
      <c r="AW11" s="343">
        <v>0</v>
      </c>
      <c r="AX11" s="340">
        <v>14595</v>
      </c>
      <c r="AY11" s="340">
        <v>4070</v>
      </c>
      <c r="AZ11" s="343">
        <v>27.886262418636523</v>
      </c>
      <c r="BA11" s="340">
        <v>300</v>
      </c>
      <c r="BB11" s="340">
        <v>127</v>
      </c>
      <c r="BC11" s="343">
        <v>42.333333333333336</v>
      </c>
      <c r="BD11" s="196" t="s">
        <v>456</v>
      </c>
      <c r="BE11" s="197">
        <v>2104</v>
      </c>
      <c r="BF11" s="340">
        <v>14295</v>
      </c>
      <c r="BG11" s="340">
        <v>3476</v>
      </c>
      <c r="BH11" s="343">
        <v>24.316194473592166</v>
      </c>
      <c r="BI11" s="340">
        <v>0</v>
      </c>
      <c r="BJ11" s="340">
        <v>467</v>
      </c>
      <c r="BK11" s="343">
        <v>0</v>
      </c>
      <c r="BL11" s="340">
        <v>0</v>
      </c>
      <c r="BM11" s="340">
        <v>0</v>
      </c>
      <c r="BN11" s="343">
        <v>0</v>
      </c>
      <c r="BO11" s="196" t="s">
        <v>456</v>
      </c>
      <c r="BP11" s="197">
        <v>2104</v>
      </c>
      <c r="BQ11" s="340">
        <v>810</v>
      </c>
      <c r="BR11" s="340">
        <v>10703</v>
      </c>
      <c r="BS11" s="343">
        <v>1321.3580246913582</v>
      </c>
      <c r="BT11" s="340">
        <v>10</v>
      </c>
      <c r="BU11" s="340">
        <v>15</v>
      </c>
      <c r="BV11" s="343">
        <v>150</v>
      </c>
      <c r="BW11" s="340">
        <v>0</v>
      </c>
      <c r="BX11" s="340">
        <v>0</v>
      </c>
      <c r="BY11" s="344">
        <v>0</v>
      </c>
    </row>
    <row r="12" spans="1:77" ht="13.5" customHeight="1" x14ac:dyDescent="0.25">
      <c r="A12" s="196" t="s">
        <v>270</v>
      </c>
      <c r="B12" s="197">
        <v>2105</v>
      </c>
      <c r="C12" s="340">
        <v>366</v>
      </c>
      <c r="D12" s="340">
        <v>423</v>
      </c>
      <c r="E12" s="343">
        <v>115.57377049180327</v>
      </c>
      <c r="F12" s="340">
        <v>0</v>
      </c>
      <c r="G12" s="340">
        <v>0</v>
      </c>
      <c r="H12" s="343">
        <v>0</v>
      </c>
      <c r="I12" s="340">
        <v>0</v>
      </c>
      <c r="J12" s="340">
        <v>0</v>
      </c>
      <c r="K12" s="343">
        <v>0</v>
      </c>
      <c r="L12" s="196" t="s">
        <v>270</v>
      </c>
      <c r="M12" s="197">
        <v>2105</v>
      </c>
      <c r="N12" s="340">
        <v>0</v>
      </c>
      <c r="O12" s="340">
        <v>0</v>
      </c>
      <c r="P12" s="343">
        <v>0</v>
      </c>
      <c r="Q12" s="340">
        <v>0</v>
      </c>
      <c r="R12" s="340">
        <v>0</v>
      </c>
      <c r="S12" s="343">
        <v>0</v>
      </c>
      <c r="T12" s="340">
        <v>0</v>
      </c>
      <c r="U12" s="340">
        <v>0</v>
      </c>
      <c r="V12" s="343">
        <v>0</v>
      </c>
      <c r="W12" s="196" t="s">
        <v>270</v>
      </c>
      <c r="X12" s="197">
        <v>2105</v>
      </c>
      <c r="Y12" s="340">
        <v>0</v>
      </c>
      <c r="Z12" s="340">
        <v>0</v>
      </c>
      <c r="AA12" s="343">
        <v>0</v>
      </c>
      <c r="AB12" s="340">
        <v>0</v>
      </c>
      <c r="AC12" s="340">
        <v>0</v>
      </c>
      <c r="AD12" s="343">
        <v>0</v>
      </c>
      <c r="AE12" s="340">
        <v>0</v>
      </c>
      <c r="AF12" s="340">
        <v>0</v>
      </c>
      <c r="AG12" s="343">
        <v>0</v>
      </c>
      <c r="AH12" s="196" t="s">
        <v>270</v>
      </c>
      <c r="AI12" s="197">
        <v>2105</v>
      </c>
      <c r="AJ12" s="340">
        <v>0</v>
      </c>
      <c r="AK12" s="340">
        <v>0</v>
      </c>
      <c r="AL12" s="343">
        <v>0</v>
      </c>
      <c r="AM12" s="340">
        <v>366</v>
      </c>
      <c r="AN12" s="340">
        <v>423</v>
      </c>
      <c r="AO12" s="343">
        <v>115.57377049180327</v>
      </c>
      <c r="AP12" s="340">
        <v>0</v>
      </c>
      <c r="AQ12" s="340">
        <v>0</v>
      </c>
      <c r="AR12" s="343">
        <v>0</v>
      </c>
      <c r="AS12" s="196" t="s">
        <v>270</v>
      </c>
      <c r="AT12" s="197">
        <v>2105</v>
      </c>
      <c r="AU12" s="340">
        <v>0</v>
      </c>
      <c r="AV12" s="340">
        <v>0</v>
      </c>
      <c r="AW12" s="343">
        <v>0</v>
      </c>
      <c r="AX12" s="340">
        <v>0</v>
      </c>
      <c r="AY12" s="340">
        <v>0</v>
      </c>
      <c r="AZ12" s="343">
        <v>0</v>
      </c>
      <c r="BA12" s="340">
        <v>0</v>
      </c>
      <c r="BB12" s="340">
        <v>0</v>
      </c>
      <c r="BC12" s="343">
        <v>0</v>
      </c>
      <c r="BD12" s="196" t="s">
        <v>270</v>
      </c>
      <c r="BE12" s="197">
        <v>2105</v>
      </c>
      <c r="BF12" s="340">
        <v>0</v>
      </c>
      <c r="BG12" s="340">
        <v>0</v>
      </c>
      <c r="BH12" s="343">
        <v>0</v>
      </c>
      <c r="BI12" s="340">
        <v>0</v>
      </c>
      <c r="BJ12" s="340">
        <v>0</v>
      </c>
      <c r="BK12" s="343">
        <v>0</v>
      </c>
      <c r="BL12" s="340">
        <v>0</v>
      </c>
      <c r="BM12" s="340">
        <v>0</v>
      </c>
      <c r="BN12" s="343">
        <v>0</v>
      </c>
      <c r="BO12" s="196" t="s">
        <v>270</v>
      </c>
      <c r="BP12" s="197">
        <v>2105</v>
      </c>
      <c r="BQ12" s="340">
        <v>0</v>
      </c>
      <c r="BR12" s="340">
        <v>0</v>
      </c>
      <c r="BS12" s="343">
        <v>0</v>
      </c>
      <c r="BT12" s="340">
        <v>0</v>
      </c>
      <c r="BU12" s="340">
        <v>0</v>
      </c>
      <c r="BV12" s="343">
        <v>0</v>
      </c>
      <c r="BW12" s="340">
        <v>0</v>
      </c>
      <c r="BX12" s="340">
        <v>0</v>
      </c>
      <c r="BY12" s="344">
        <v>0</v>
      </c>
    </row>
    <row r="13" spans="1:77" ht="13.5" customHeight="1" x14ac:dyDescent="0.25">
      <c r="A13" s="196" t="s">
        <v>422</v>
      </c>
      <c r="B13" s="197">
        <v>2106</v>
      </c>
      <c r="C13" s="340">
        <v>199</v>
      </c>
      <c r="D13" s="340">
        <v>405</v>
      </c>
      <c r="E13" s="343">
        <v>203.5175879396985</v>
      </c>
      <c r="F13" s="340">
        <v>0</v>
      </c>
      <c r="G13" s="340">
        <v>0</v>
      </c>
      <c r="H13" s="343">
        <v>0</v>
      </c>
      <c r="I13" s="340">
        <v>0</v>
      </c>
      <c r="J13" s="340">
        <v>0</v>
      </c>
      <c r="K13" s="343">
        <v>0</v>
      </c>
      <c r="L13" s="196" t="s">
        <v>422</v>
      </c>
      <c r="M13" s="197">
        <v>2106</v>
      </c>
      <c r="N13" s="340">
        <v>0</v>
      </c>
      <c r="O13" s="340">
        <v>0</v>
      </c>
      <c r="P13" s="343">
        <v>0</v>
      </c>
      <c r="Q13" s="340">
        <v>0</v>
      </c>
      <c r="R13" s="340">
        <v>0</v>
      </c>
      <c r="S13" s="343">
        <v>0</v>
      </c>
      <c r="T13" s="340">
        <v>0</v>
      </c>
      <c r="U13" s="340">
        <v>0</v>
      </c>
      <c r="V13" s="343">
        <v>0</v>
      </c>
      <c r="W13" s="196" t="s">
        <v>422</v>
      </c>
      <c r="X13" s="197">
        <v>2106</v>
      </c>
      <c r="Y13" s="340">
        <v>0</v>
      </c>
      <c r="Z13" s="340">
        <v>0</v>
      </c>
      <c r="AA13" s="343">
        <v>0</v>
      </c>
      <c r="AB13" s="340">
        <v>0</v>
      </c>
      <c r="AC13" s="340">
        <v>0</v>
      </c>
      <c r="AD13" s="343">
        <v>0</v>
      </c>
      <c r="AE13" s="340">
        <v>0</v>
      </c>
      <c r="AF13" s="340">
        <v>0</v>
      </c>
      <c r="AG13" s="343">
        <v>0</v>
      </c>
      <c r="AH13" s="196" t="s">
        <v>422</v>
      </c>
      <c r="AI13" s="197">
        <v>2106</v>
      </c>
      <c r="AJ13" s="340">
        <v>0</v>
      </c>
      <c r="AK13" s="340">
        <v>0</v>
      </c>
      <c r="AL13" s="343">
        <v>0</v>
      </c>
      <c r="AM13" s="340">
        <v>193</v>
      </c>
      <c r="AN13" s="340">
        <v>403</v>
      </c>
      <c r="AO13" s="343">
        <v>208.80829015544043</v>
      </c>
      <c r="AP13" s="340">
        <v>0</v>
      </c>
      <c r="AQ13" s="340">
        <v>0</v>
      </c>
      <c r="AR13" s="343">
        <v>0</v>
      </c>
      <c r="AS13" s="196" t="s">
        <v>422</v>
      </c>
      <c r="AT13" s="197">
        <v>2106</v>
      </c>
      <c r="AU13" s="340">
        <v>0</v>
      </c>
      <c r="AV13" s="340">
        <v>0</v>
      </c>
      <c r="AW13" s="343">
        <v>0</v>
      </c>
      <c r="AX13" s="340">
        <v>0</v>
      </c>
      <c r="AY13" s="340">
        <v>0</v>
      </c>
      <c r="AZ13" s="343">
        <v>0</v>
      </c>
      <c r="BA13" s="340">
        <v>0</v>
      </c>
      <c r="BB13" s="340">
        <v>0</v>
      </c>
      <c r="BC13" s="343">
        <v>0</v>
      </c>
      <c r="BD13" s="196" t="s">
        <v>422</v>
      </c>
      <c r="BE13" s="197">
        <v>2106</v>
      </c>
      <c r="BF13" s="340">
        <v>0</v>
      </c>
      <c r="BG13" s="340">
        <v>0</v>
      </c>
      <c r="BH13" s="343">
        <v>0</v>
      </c>
      <c r="BI13" s="340">
        <v>0</v>
      </c>
      <c r="BJ13" s="340">
        <v>0</v>
      </c>
      <c r="BK13" s="343">
        <v>0</v>
      </c>
      <c r="BL13" s="340">
        <v>0</v>
      </c>
      <c r="BM13" s="340">
        <v>0</v>
      </c>
      <c r="BN13" s="343">
        <v>0</v>
      </c>
      <c r="BO13" s="196" t="s">
        <v>422</v>
      </c>
      <c r="BP13" s="197">
        <v>2106</v>
      </c>
      <c r="BQ13" s="340">
        <v>6</v>
      </c>
      <c r="BR13" s="340">
        <v>2</v>
      </c>
      <c r="BS13" s="343">
        <v>33.333333333333336</v>
      </c>
      <c r="BT13" s="340">
        <v>6</v>
      </c>
      <c r="BU13" s="340">
        <v>2</v>
      </c>
      <c r="BV13" s="343">
        <v>33.333333333333336</v>
      </c>
      <c r="BW13" s="340">
        <v>0</v>
      </c>
      <c r="BX13" s="340">
        <v>0</v>
      </c>
      <c r="BY13" s="344">
        <v>0</v>
      </c>
    </row>
    <row r="14" spans="1:77" ht="13.5" customHeight="1" x14ac:dyDescent="0.25">
      <c r="A14" s="196" t="s">
        <v>272</v>
      </c>
      <c r="B14" s="197">
        <v>2107</v>
      </c>
      <c r="C14" s="340">
        <v>5633</v>
      </c>
      <c r="D14" s="340">
        <v>5347</v>
      </c>
      <c r="E14" s="343">
        <v>94.922776495650638</v>
      </c>
      <c r="F14" s="340">
        <v>0</v>
      </c>
      <c r="G14" s="340">
        <v>0</v>
      </c>
      <c r="H14" s="343">
        <v>0</v>
      </c>
      <c r="I14" s="340">
        <v>0</v>
      </c>
      <c r="J14" s="340">
        <v>0</v>
      </c>
      <c r="K14" s="343">
        <v>0</v>
      </c>
      <c r="L14" s="196" t="s">
        <v>272</v>
      </c>
      <c r="M14" s="197">
        <v>2107</v>
      </c>
      <c r="N14" s="340">
        <v>0</v>
      </c>
      <c r="O14" s="340">
        <v>0</v>
      </c>
      <c r="P14" s="343">
        <v>0</v>
      </c>
      <c r="Q14" s="340">
        <v>0</v>
      </c>
      <c r="R14" s="340">
        <v>0</v>
      </c>
      <c r="S14" s="343">
        <v>0</v>
      </c>
      <c r="T14" s="340">
        <v>0</v>
      </c>
      <c r="U14" s="340">
        <v>0</v>
      </c>
      <c r="V14" s="343">
        <v>0</v>
      </c>
      <c r="W14" s="196" t="s">
        <v>272</v>
      </c>
      <c r="X14" s="197">
        <v>2107</v>
      </c>
      <c r="Y14" s="340">
        <v>0</v>
      </c>
      <c r="Z14" s="340">
        <v>0</v>
      </c>
      <c r="AA14" s="343">
        <v>0</v>
      </c>
      <c r="AB14" s="340">
        <v>0</v>
      </c>
      <c r="AC14" s="340">
        <v>0</v>
      </c>
      <c r="AD14" s="343">
        <v>0</v>
      </c>
      <c r="AE14" s="340">
        <v>0</v>
      </c>
      <c r="AF14" s="340">
        <v>0</v>
      </c>
      <c r="AG14" s="343">
        <v>0</v>
      </c>
      <c r="AH14" s="196" t="s">
        <v>272</v>
      </c>
      <c r="AI14" s="197">
        <v>2107</v>
      </c>
      <c r="AJ14" s="340">
        <v>0</v>
      </c>
      <c r="AK14" s="340">
        <v>0</v>
      </c>
      <c r="AL14" s="343">
        <v>0</v>
      </c>
      <c r="AM14" s="340">
        <v>5633</v>
      </c>
      <c r="AN14" s="340">
        <v>5347</v>
      </c>
      <c r="AO14" s="343">
        <v>94.922776495650638</v>
      </c>
      <c r="AP14" s="340">
        <v>0</v>
      </c>
      <c r="AQ14" s="340">
        <v>0</v>
      </c>
      <c r="AR14" s="343">
        <v>0</v>
      </c>
      <c r="AS14" s="196" t="s">
        <v>272</v>
      </c>
      <c r="AT14" s="197">
        <v>2107</v>
      </c>
      <c r="AU14" s="340">
        <v>0</v>
      </c>
      <c r="AV14" s="340">
        <v>0</v>
      </c>
      <c r="AW14" s="343">
        <v>0</v>
      </c>
      <c r="AX14" s="340">
        <v>0</v>
      </c>
      <c r="AY14" s="340">
        <v>0</v>
      </c>
      <c r="AZ14" s="343">
        <v>0</v>
      </c>
      <c r="BA14" s="340">
        <v>0</v>
      </c>
      <c r="BB14" s="340">
        <v>0</v>
      </c>
      <c r="BC14" s="343">
        <v>0</v>
      </c>
      <c r="BD14" s="196" t="s">
        <v>272</v>
      </c>
      <c r="BE14" s="197">
        <v>2107</v>
      </c>
      <c r="BF14" s="340">
        <v>0</v>
      </c>
      <c r="BG14" s="340">
        <v>0</v>
      </c>
      <c r="BH14" s="343">
        <v>0</v>
      </c>
      <c r="BI14" s="340">
        <v>0</v>
      </c>
      <c r="BJ14" s="340">
        <v>0</v>
      </c>
      <c r="BK14" s="343">
        <v>0</v>
      </c>
      <c r="BL14" s="340">
        <v>0</v>
      </c>
      <c r="BM14" s="340">
        <v>0</v>
      </c>
      <c r="BN14" s="343">
        <v>0</v>
      </c>
      <c r="BO14" s="196" t="s">
        <v>272</v>
      </c>
      <c r="BP14" s="197">
        <v>2107</v>
      </c>
      <c r="BQ14" s="340">
        <v>0</v>
      </c>
      <c r="BR14" s="340">
        <v>0</v>
      </c>
      <c r="BS14" s="343">
        <v>0</v>
      </c>
      <c r="BT14" s="340">
        <v>0</v>
      </c>
      <c r="BU14" s="340">
        <v>0</v>
      </c>
      <c r="BV14" s="343">
        <v>0</v>
      </c>
      <c r="BW14" s="340">
        <v>0</v>
      </c>
      <c r="BX14" s="340">
        <v>0</v>
      </c>
      <c r="BY14" s="344">
        <v>0</v>
      </c>
    </row>
    <row r="15" spans="1:77" ht="13.5" customHeight="1" x14ac:dyDescent="0.25">
      <c r="A15" s="196" t="s">
        <v>273</v>
      </c>
      <c r="B15" s="197">
        <v>2108</v>
      </c>
      <c r="C15" s="340">
        <v>114</v>
      </c>
      <c r="D15" s="340">
        <v>232</v>
      </c>
      <c r="E15" s="343">
        <v>203.50877192982458</v>
      </c>
      <c r="F15" s="340">
        <v>0</v>
      </c>
      <c r="G15" s="340">
        <v>0</v>
      </c>
      <c r="H15" s="343">
        <v>0</v>
      </c>
      <c r="I15" s="340">
        <v>0</v>
      </c>
      <c r="J15" s="340">
        <v>0</v>
      </c>
      <c r="K15" s="343">
        <v>0</v>
      </c>
      <c r="L15" s="196" t="s">
        <v>273</v>
      </c>
      <c r="M15" s="197">
        <v>2108</v>
      </c>
      <c r="N15" s="340">
        <v>0</v>
      </c>
      <c r="O15" s="340">
        <v>0</v>
      </c>
      <c r="P15" s="343">
        <v>0</v>
      </c>
      <c r="Q15" s="340">
        <v>0</v>
      </c>
      <c r="R15" s="340">
        <v>0</v>
      </c>
      <c r="S15" s="343">
        <v>0</v>
      </c>
      <c r="T15" s="340">
        <v>0</v>
      </c>
      <c r="U15" s="340">
        <v>0</v>
      </c>
      <c r="V15" s="343">
        <v>0</v>
      </c>
      <c r="W15" s="196" t="s">
        <v>273</v>
      </c>
      <c r="X15" s="197">
        <v>2108</v>
      </c>
      <c r="Y15" s="340">
        <v>0</v>
      </c>
      <c r="Z15" s="340">
        <v>0</v>
      </c>
      <c r="AA15" s="343">
        <v>0</v>
      </c>
      <c r="AB15" s="340">
        <v>0</v>
      </c>
      <c r="AC15" s="340">
        <v>0</v>
      </c>
      <c r="AD15" s="343">
        <v>0</v>
      </c>
      <c r="AE15" s="340">
        <v>0</v>
      </c>
      <c r="AF15" s="340">
        <v>0</v>
      </c>
      <c r="AG15" s="343">
        <v>0</v>
      </c>
      <c r="AH15" s="196" t="s">
        <v>273</v>
      </c>
      <c r="AI15" s="197">
        <v>2108</v>
      </c>
      <c r="AJ15" s="340">
        <v>0</v>
      </c>
      <c r="AK15" s="340">
        <v>0</v>
      </c>
      <c r="AL15" s="343">
        <v>0</v>
      </c>
      <c r="AM15" s="340">
        <v>110</v>
      </c>
      <c r="AN15" s="340">
        <v>229</v>
      </c>
      <c r="AO15" s="343">
        <v>208.18181818181816</v>
      </c>
      <c r="AP15" s="340">
        <v>0</v>
      </c>
      <c r="AQ15" s="340">
        <v>0</v>
      </c>
      <c r="AR15" s="343">
        <v>0</v>
      </c>
      <c r="AS15" s="196" t="s">
        <v>273</v>
      </c>
      <c r="AT15" s="197">
        <v>2108</v>
      </c>
      <c r="AU15" s="340">
        <v>0</v>
      </c>
      <c r="AV15" s="340">
        <v>0</v>
      </c>
      <c r="AW15" s="343">
        <v>0</v>
      </c>
      <c r="AX15" s="340">
        <v>0</v>
      </c>
      <c r="AY15" s="340">
        <v>0</v>
      </c>
      <c r="AZ15" s="343">
        <v>0</v>
      </c>
      <c r="BA15" s="340">
        <v>0</v>
      </c>
      <c r="BB15" s="340">
        <v>0</v>
      </c>
      <c r="BC15" s="343">
        <v>0</v>
      </c>
      <c r="BD15" s="196" t="s">
        <v>273</v>
      </c>
      <c r="BE15" s="197">
        <v>2108</v>
      </c>
      <c r="BF15" s="340">
        <v>0</v>
      </c>
      <c r="BG15" s="340">
        <v>0</v>
      </c>
      <c r="BH15" s="343">
        <v>0</v>
      </c>
      <c r="BI15" s="340">
        <v>0</v>
      </c>
      <c r="BJ15" s="340">
        <v>0</v>
      </c>
      <c r="BK15" s="343">
        <v>0</v>
      </c>
      <c r="BL15" s="340">
        <v>0</v>
      </c>
      <c r="BM15" s="340">
        <v>0</v>
      </c>
      <c r="BN15" s="343">
        <v>0</v>
      </c>
      <c r="BO15" s="196" t="s">
        <v>273</v>
      </c>
      <c r="BP15" s="197">
        <v>2108</v>
      </c>
      <c r="BQ15" s="340">
        <v>4</v>
      </c>
      <c r="BR15" s="340">
        <v>3</v>
      </c>
      <c r="BS15" s="343">
        <v>75</v>
      </c>
      <c r="BT15" s="340">
        <v>4</v>
      </c>
      <c r="BU15" s="340">
        <v>3</v>
      </c>
      <c r="BV15" s="343">
        <v>75</v>
      </c>
      <c r="BW15" s="340">
        <v>0</v>
      </c>
      <c r="BX15" s="340">
        <v>0</v>
      </c>
      <c r="BY15" s="344">
        <v>0</v>
      </c>
    </row>
    <row r="16" spans="1:77" ht="13.5" customHeight="1" x14ac:dyDescent="0.25">
      <c r="A16" s="196" t="s">
        <v>274</v>
      </c>
      <c r="B16" s="197">
        <v>2109</v>
      </c>
      <c r="C16" s="340">
        <v>0</v>
      </c>
      <c r="D16" s="340">
        <v>0</v>
      </c>
      <c r="E16" s="343">
        <v>0</v>
      </c>
      <c r="F16" s="340">
        <v>0</v>
      </c>
      <c r="G16" s="340">
        <v>0</v>
      </c>
      <c r="H16" s="343">
        <v>0</v>
      </c>
      <c r="I16" s="340">
        <v>0</v>
      </c>
      <c r="J16" s="340">
        <v>0</v>
      </c>
      <c r="K16" s="343">
        <v>0</v>
      </c>
      <c r="L16" s="196" t="s">
        <v>274</v>
      </c>
      <c r="M16" s="197">
        <v>2109</v>
      </c>
      <c r="N16" s="340">
        <v>0</v>
      </c>
      <c r="O16" s="340">
        <v>0</v>
      </c>
      <c r="P16" s="343">
        <v>0</v>
      </c>
      <c r="Q16" s="340">
        <v>0</v>
      </c>
      <c r="R16" s="340">
        <v>0</v>
      </c>
      <c r="S16" s="343">
        <v>0</v>
      </c>
      <c r="T16" s="340">
        <v>0</v>
      </c>
      <c r="U16" s="340">
        <v>0</v>
      </c>
      <c r="V16" s="343">
        <v>0</v>
      </c>
      <c r="W16" s="196" t="s">
        <v>274</v>
      </c>
      <c r="X16" s="197">
        <v>2109</v>
      </c>
      <c r="Y16" s="340">
        <v>0</v>
      </c>
      <c r="Z16" s="340">
        <v>0</v>
      </c>
      <c r="AA16" s="343">
        <v>0</v>
      </c>
      <c r="AB16" s="340">
        <v>0</v>
      </c>
      <c r="AC16" s="340">
        <v>0</v>
      </c>
      <c r="AD16" s="343">
        <v>0</v>
      </c>
      <c r="AE16" s="340">
        <v>0</v>
      </c>
      <c r="AF16" s="340">
        <v>0</v>
      </c>
      <c r="AG16" s="343">
        <v>0</v>
      </c>
      <c r="AH16" s="196" t="s">
        <v>274</v>
      </c>
      <c r="AI16" s="197">
        <v>2109</v>
      </c>
      <c r="AJ16" s="340">
        <v>0</v>
      </c>
      <c r="AK16" s="340">
        <v>0</v>
      </c>
      <c r="AL16" s="343">
        <v>0</v>
      </c>
      <c r="AM16" s="340">
        <v>0</v>
      </c>
      <c r="AN16" s="340">
        <v>0</v>
      </c>
      <c r="AO16" s="343">
        <v>0</v>
      </c>
      <c r="AP16" s="340">
        <v>0</v>
      </c>
      <c r="AQ16" s="340">
        <v>0</v>
      </c>
      <c r="AR16" s="343">
        <v>0</v>
      </c>
      <c r="AS16" s="196" t="s">
        <v>274</v>
      </c>
      <c r="AT16" s="197">
        <v>2109</v>
      </c>
      <c r="AU16" s="340">
        <v>0</v>
      </c>
      <c r="AV16" s="340">
        <v>0</v>
      </c>
      <c r="AW16" s="343">
        <v>0</v>
      </c>
      <c r="AX16" s="340">
        <v>0</v>
      </c>
      <c r="AY16" s="340">
        <v>0</v>
      </c>
      <c r="AZ16" s="343">
        <v>0</v>
      </c>
      <c r="BA16" s="340">
        <v>0</v>
      </c>
      <c r="BB16" s="340">
        <v>0</v>
      </c>
      <c r="BC16" s="343">
        <v>0</v>
      </c>
      <c r="BD16" s="196" t="s">
        <v>274</v>
      </c>
      <c r="BE16" s="197">
        <v>2109</v>
      </c>
      <c r="BF16" s="340">
        <v>0</v>
      </c>
      <c r="BG16" s="340">
        <v>0</v>
      </c>
      <c r="BH16" s="343">
        <v>0</v>
      </c>
      <c r="BI16" s="340">
        <v>0</v>
      </c>
      <c r="BJ16" s="340">
        <v>0</v>
      </c>
      <c r="BK16" s="343">
        <v>0</v>
      </c>
      <c r="BL16" s="340">
        <v>0</v>
      </c>
      <c r="BM16" s="340">
        <v>0</v>
      </c>
      <c r="BN16" s="343">
        <v>0</v>
      </c>
      <c r="BO16" s="196" t="s">
        <v>274</v>
      </c>
      <c r="BP16" s="197">
        <v>2109</v>
      </c>
      <c r="BQ16" s="340">
        <v>0</v>
      </c>
      <c r="BR16" s="340">
        <v>0</v>
      </c>
      <c r="BS16" s="343">
        <v>0</v>
      </c>
      <c r="BT16" s="340">
        <v>0</v>
      </c>
      <c r="BU16" s="340">
        <v>0</v>
      </c>
      <c r="BV16" s="343">
        <v>0</v>
      </c>
      <c r="BW16" s="340">
        <v>0</v>
      </c>
      <c r="BX16" s="340">
        <v>0</v>
      </c>
      <c r="BY16" s="344">
        <v>0</v>
      </c>
    </row>
    <row r="17" spans="1:77" ht="13.5" customHeight="1" x14ac:dyDescent="0.25">
      <c r="A17" s="196" t="s">
        <v>275</v>
      </c>
      <c r="B17" s="197">
        <v>2110</v>
      </c>
      <c r="C17" s="340">
        <v>35046</v>
      </c>
      <c r="D17" s="340">
        <v>33516</v>
      </c>
      <c r="E17" s="343">
        <v>95.634309193631239</v>
      </c>
      <c r="F17" s="340">
        <v>1952</v>
      </c>
      <c r="G17" s="340">
        <v>2635</v>
      </c>
      <c r="H17" s="343">
        <v>134.98975409836066</v>
      </c>
      <c r="I17" s="340">
        <v>1952</v>
      </c>
      <c r="J17" s="340">
        <v>2568</v>
      </c>
      <c r="K17" s="343">
        <v>131.55737704918033</v>
      </c>
      <c r="L17" s="196" t="s">
        <v>275</v>
      </c>
      <c r="M17" s="197">
        <v>2110</v>
      </c>
      <c r="N17" s="340">
        <v>0</v>
      </c>
      <c r="O17" s="340">
        <v>0</v>
      </c>
      <c r="P17" s="343">
        <v>0</v>
      </c>
      <c r="Q17" s="340">
        <v>0</v>
      </c>
      <c r="R17" s="340">
        <v>0</v>
      </c>
      <c r="S17" s="343">
        <v>0</v>
      </c>
      <c r="T17" s="340">
        <v>0</v>
      </c>
      <c r="U17" s="340">
        <v>0</v>
      </c>
      <c r="V17" s="343">
        <v>0</v>
      </c>
      <c r="W17" s="196" t="s">
        <v>275</v>
      </c>
      <c r="X17" s="197">
        <v>2110</v>
      </c>
      <c r="Y17" s="340">
        <v>0</v>
      </c>
      <c r="Z17" s="340">
        <v>67</v>
      </c>
      <c r="AA17" s="343">
        <v>0</v>
      </c>
      <c r="AB17" s="340">
        <v>0</v>
      </c>
      <c r="AC17" s="340">
        <v>0</v>
      </c>
      <c r="AD17" s="343">
        <v>0</v>
      </c>
      <c r="AE17" s="340">
        <v>0</v>
      </c>
      <c r="AF17" s="340">
        <v>0</v>
      </c>
      <c r="AG17" s="343">
        <v>0</v>
      </c>
      <c r="AH17" s="196" t="s">
        <v>275</v>
      </c>
      <c r="AI17" s="197">
        <v>2110</v>
      </c>
      <c r="AJ17" s="340">
        <v>0</v>
      </c>
      <c r="AK17" s="340">
        <v>0</v>
      </c>
      <c r="AL17" s="343">
        <v>0</v>
      </c>
      <c r="AM17" s="340">
        <v>302</v>
      </c>
      <c r="AN17" s="340">
        <v>3200</v>
      </c>
      <c r="AO17" s="343">
        <v>1059.6026490066224</v>
      </c>
      <c r="AP17" s="340">
        <v>0</v>
      </c>
      <c r="AQ17" s="340">
        <v>1617</v>
      </c>
      <c r="AR17" s="343">
        <v>0</v>
      </c>
      <c r="AS17" s="196" t="s">
        <v>275</v>
      </c>
      <c r="AT17" s="197">
        <v>2110</v>
      </c>
      <c r="AU17" s="340">
        <v>0</v>
      </c>
      <c r="AV17" s="340">
        <v>0</v>
      </c>
      <c r="AW17" s="343">
        <v>0</v>
      </c>
      <c r="AX17" s="340">
        <v>0</v>
      </c>
      <c r="AY17" s="340">
        <v>402</v>
      </c>
      <c r="AZ17" s="343">
        <v>0</v>
      </c>
      <c r="BA17" s="340">
        <v>0</v>
      </c>
      <c r="BB17" s="340">
        <v>0</v>
      </c>
      <c r="BC17" s="343">
        <v>0</v>
      </c>
      <c r="BD17" s="196" t="s">
        <v>275</v>
      </c>
      <c r="BE17" s="197">
        <v>2110</v>
      </c>
      <c r="BF17" s="340">
        <v>0</v>
      </c>
      <c r="BG17" s="340">
        <v>402</v>
      </c>
      <c r="BH17" s="343">
        <v>0</v>
      </c>
      <c r="BI17" s="340">
        <v>0</v>
      </c>
      <c r="BJ17" s="340">
        <v>0</v>
      </c>
      <c r="BK17" s="343">
        <v>0</v>
      </c>
      <c r="BL17" s="340">
        <v>0</v>
      </c>
      <c r="BM17" s="340">
        <v>0</v>
      </c>
      <c r="BN17" s="343">
        <v>0</v>
      </c>
      <c r="BO17" s="196" t="s">
        <v>275</v>
      </c>
      <c r="BP17" s="197">
        <v>2110</v>
      </c>
      <c r="BQ17" s="340">
        <v>32792</v>
      </c>
      <c r="BR17" s="340">
        <v>27279</v>
      </c>
      <c r="BS17" s="343">
        <v>83.187972676262504</v>
      </c>
      <c r="BT17" s="340">
        <v>21644</v>
      </c>
      <c r="BU17" s="340">
        <v>24778</v>
      </c>
      <c r="BV17" s="343">
        <v>114.4797634448346</v>
      </c>
      <c r="BW17" s="340">
        <v>0</v>
      </c>
      <c r="BX17" s="340">
        <v>0</v>
      </c>
      <c r="BY17" s="344">
        <v>0</v>
      </c>
    </row>
    <row r="18" spans="1:77" ht="13.5" customHeight="1" x14ac:dyDescent="0.25">
      <c r="A18" s="196" t="s">
        <v>276</v>
      </c>
      <c r="B18" s="197">
        <v>2111</v>
      </c>
      <c r="C18" s="340">
        <v>163943</v>
      </c>
      <c r="D18" s="340">
        <v>165601</v>
      </c>
      <c r="E18" s="343">
        <v>101.01132710759227</v>
      </c>
      <c r="F18" s="340">
        <v>8582</v>
      </c>
      <c r="G18" s="340">
        <v>33946</v>
      </c>
      <c r="H18" s="343">
        <v>395.5488231181543</v>
      </c>
      <c r="I18" s="340">
        <v>1800</v>
      </c>
      <c r="J18" s="340">
        <v>13002</v>
      </c>
      <c r="K18" s="343">
        <v>722.33333333333337</v>
      </c>
      <c r="L18" s="196" t="s">
        <v>276</v>
      </c>
      <c r="M18" s="197">
        <v>2111</v>
      </c>
      <c r="N18" s="340">
        <v>0</v>
      </c>
      <c r="O18" s="340">
        <v>0</v>
      </c>
      <c r="P18" s="343">
        <v>0</v>
      </c>
      <c r="Q18" s="340">
        <v>0</v>
      </c>
      <c r="R18" s="340">
        <v>0</v>
      </c>
      <c r="S18" s="343">
        <v>0</v>
      </c>
      <c r="T18" s="340">
        <v>6782</v>
      </c>
      <c r="U18" s="340">
        <v>20944</v>
      </c>
      <c r="V18" s="343">
        <v>308.81745797699796</v>
      </c>
      <c r="W18" s="196" t="s">
        <v>276</v>
      </c>
      <c r="X18" s="197">
        <v>2111</v>
      </c>
      <c r="Y18" s="340">
        <v>0</v>
      </c>
      <c r="Z18" s="340">
        <v>0</v>
      </c>
      <c r="AA18" s="343">
        <v>0</v>
      </c>
      <c r="AB18" s="340">
        <v>0</v>
      </c>
      <c r="AC18" s="340">
        <v>0</v>
      </c>
      <c r="AD18" s="343">
        <v>0</v>
      </c>
      <c r="AE18" s="340">
        <v>0</v>
      </c>
      <c r="AF18" s="340">
        <v>0</v>
      </c>
      <c r="AG18" s="343">
        <v>0</v>
      </c>
      <c r="AH18" s="196" t="s">
        <v>276</v>
      </c>
      <c r="AI18" s="197">
        <v>2111</v>
      </c>
      <c r="AJ18" s="340">
        <v>0</v>
      </c>
      <c r="AK18" s="340">
        <v>0</v>
      </c>
      <c r="AL18" s="343">
        <v>0</v>
      </c>
      <c r="AM18" s="340">
        <v>141586</v>
      </c>
      <c r="AN18" s="340">
        <v>116692</v>
      </c>
      <c r="AO18" s="343">
        <v>82.417753167686072</v>
      </c>
      <c r="AP18" s="340">
        <v>79</v>
      </c>
      <c r="AQ18" s="340">
        <v>275</v>
      </c>
      <c r="AR18" s="343">
        <v>348.1012658227848</v>
      </c>
      <c r="AS18" s="196" t="s">
        <v>276</v>
      </c>
      <c r="AT18" s="197">
        <v>2111</v>
      </c>
      <c r="AU18" s="340">
        <v>0</v>
      </c>
      <c r="AV18" s="340">
        <v>0</v>
      </c>
      <c r="AW18" s="343">
        <v>0</v>
      </c>
      <c r="AX18" s="340">
        <v>2212</v>
      </c>
      <c r="AY18" s="340">
        <v>1383</v>
      </c>
      <c r="AZ18" s="343">
        <v>62.522603978300175</v>
      </c>
      <c r="BA18" s="340">
        <v>1162</v>
      </c>
      <c r="BB18" s="340">
        <v>1038</v>
      </c>
      <c r="BC18" s="343">
        <v>89.328743545611019</v>
      </c>
      <c r="BD18" s="196" t="s">
        <v>276</v>
      </c>
      <c r="BE18" s="197">
        <v>2111</v>
      </c>
      <c r="BF18" s="340">
        <v>1050</v>
      </c>
      <c r="BG18" s="340">
        <v>345</v>
      </c>
      <c r="BH18" s="343">
        <v>32.857142857142854</v>
      </c>
      <c r="BI18" s="340">
        <v>0</v>
      </c>
      <c r="BJ18" s="340">
        <v>0</v>
      </c>
      <c r="BK18" s="343">
        <v>0</v>
      </c>
      <c r="BL18" s="340">
        <v>0</v>
      </c>
      <c r="BM18" s="340">
        <v>0</v>
      </c>
      <c r="BN18" s="343">
        <v>0</v>
      </c>
      <c r="BO18" s="196" t="s">
        <v>276</v>
      </c>
      <c r="BP18" s="197">
        <v>2111</v>
      </c>
      <c r="BQ18" s="340">
        <v>11563</v>
      </c>
      <c r="BR18" s="340">
        <v>13580</v>
      </c>
      <c r="BS18" s="343">
        <v>117.44357000778345</v>
      </c>
      <c r="BT18" s="340">
        <v>11563</v>
      </c>
      <c r="BU18" s="340">
        <v>13382</v>
      </c>
      <c r="BV18" s="343">
        <v>115.73121162328115</v>
      </c>
      <c r="BW18" s="340">
        <v>0</v>
      </c>
      <c r="BX18" s="340">
        <v>0</v>
      </c>
      <c r="BY18" s="344">
        <v>0</v>
      </c>
    </row>
    <row r="19" spans="1:77" ht="13.5" customHeight="1" x14ac:dyDescent="0.25">
      <c r="A19" s="196" t="s">
        <v>277</v>
      </c>
      <c r="B19" s="197">
        <v>2112</v>
      </c>
      <c r="C19" s="340">
        <v>1283476</v>
      </c>
      <c r="D19" s="340">
        <v>1681231</v>
      </c>
      <c r="E19" s="343">
        <v>130.99045093168863</v>
      </c>
      <c r="F19" s="340">
        <v>1029195</v>
      </c>
      <c r="G19" s="340">
        <v>1378435</v>
      </c>
      <c r="H19" s="343">
        <v>133.93331681556944</v>
      </c>
      <c r="I19" s="340">
        <v>5307</v>
      </c>
      <c r="J19" s="340">
        <v>17813</v>
      </c>
      <c r="K19" s="343">
        <v>335.65102694554361</v>
      </c>
      <c r="L19" s="196" t="s">
        <v>277</v>
      </c>
      <c r="M19" s="197">
        <v>2112</v>
      </c>
      <c r="N19" s="340">
        <v>0</v>
      </c>
      <c r="O19" s="340">
        <v>0</v>
      </c>
      <c r="P19" s="343">
        <v>0</v>
      </c>
      <c r="Q19" s="340">
        <v>0</v>
      </c>
      <c r="R19" s="340">
        <v>0</v>
      </c>
      <c r="S19" s="343">
        <v>0</v>
      </c>
      <c r="T19" s="340">
        <v>5827</v>
      </c>
      <c r="U19" s="340">
        <v>61151</v>
      </c>
      <c r="V19" s="343">
        <v>1049.4422515874378</v>
      </c>
      <c r="W19" s="196" t="s">
        <v>277</v>
      </c>
      <c r="X19" s="197">
        <v>2112</v>
      </c>
      <c r="Y19" s="340">
        <v>0</v>
      </c>
      <c r="Z19" s="340">
        <v>0</v>
      </c>
      <c r="AA19" s="343">
        <v>0</v>
      </c>
      <c r="AB19" s="340">
        <v>567</v>
      </c>
      <c r="AC19" s="340">
        <v>113083</v>
      </c>
      <c r="AD19" s="343">
        <v>19944.091710758377</v>
      </c>
      <c r="AE19" s="340">
        <v>0</v>
      </c>
      <c r="AF19" s="340">
        <v>3475</v>
      </c>
      <c r="AG19" s="343">
        <v>0</v>
      </c>
      <c r="AH19" s="196" t="s">
        <v>277</v>
      </c>
      <c r="AI19" s="197">
        <v>2112</v>
      </c>
      <c r="AJ19" s="340">
        <v>0</v>
      </c>
      <c r="AK19" s="340">
        <v>685</v>
      </c>
      <c r="AL19" s="343">
        <v>0</v>
      </c>
      <c r="AM19" s="340">
        <v>251970</v>
      </c>
      <c r="AN19" s="340">
        <v>293927</v>
      </c>
      <c r="AO19" s="343">
        <v>116.65158550621106</v>
      </c>
      <c r="AP19" s="340">
        <v>5600</v>
      </c>
      <c r="AQ19" s="340">
        <v>9087</v>
      </c>
      <c r="AR19" s="343">
        <v>162.26785714285714</v>
      </c>
      <c r="AS19" s="196" t="s">
        <v>277</v>
      </c>
      <c r="AT19" s="197">
        <v>2112</v>
      </c>
      <c r="AU19" s="340">
        <v>0</v>
      </c>
      <c r="AV19" s="340">
        <v>0</v>
      </c>
      <c r="AW19" s="343">
        <v>0</v>
      </c>
      <c r="AX19" s="340">
        <v>0</v>
      </c>
      <c r="AY19" s="340">
        <v>7897</v>
      </c>
      <c r="AZ19" s="343">
        <v>0</v>
      </c>
      <c r="BA19" s="340">
        <v>0</v>
      </c>
      <c r="BB19" s="340">
        <v>3393</v>
      </c>
      <c r="BC19" s="343">
        <v>0</v>
      </c>
      <c r="BD19" s="196" t="s">
        <v>277</v>
      </c>
      <c r="BE19" s="197">
        <v>2112</v>
      </c>
      <c r="BF19" s="340">
        <v>0</v>
      </c>
      <c r="BG19" s="340">
        <v>4504</v>
      </c>
      <c r="BH19" s="343">
        <v>0</v>
      </c>
      <c r="BI19" s="340">
        <v>0</v>
      </c>
      <c r="BJ19" s="340">
        <v>0</v>
      </c>
      <c r="BK19" s="343">
        <v>0</v>
      </c>
      <c r="BL19" s="340">
        <v>0</v>
      </c>
      <c r="BM19" s="340">
        <v>0</v>
      </c>
      <c r="BN19" s="343">
        <v>0</v>
      </c>
      <c r="BO19" s="196" t="s">
        <v>277</v>
      </c>
      <c r="BP19" s="197">
        <v>2112</v>
      </c>
      <c r="BQ19" s="340">
        <v>2311</v>
      </c>
      <c r="BR19" s="340">
        <v>972</v>
      </c>
      <c r="BS19" s="343">
        <v>42.059714409346604</v>
      </c>
      <c r="BT19" s="340">
        <v>2261</v>
      </c>
      <c r="BU19" s="340">
        <v>922</v>
      </c>
      <c r="BV19" s="343">
        <v>40.778416629809819</v>
      </c>
      <c r="BW19" s="340">
        <v>0</v>
      </c>
      <c r="BX19" s="340">
        <v>0</v>
      </c>
      <c r="BY19" s="344">
        <v>0</v>
      </c>
    </row>
    <row r="20" spans="1:77" ht="13.5" customHeight="1" x14ac:dyDescent="0.25">
      <c r="A20" s="196" t="s">
        <v>278</v>
      </c>
      <c r="B20" s="197">
        <v>2113</v>
      </c>
      <c r="C20" s="340">
        <v>23918</v>
      </c>
      <c r="D20" s="340">
        <v>28687</v>
      </c>
      <c r="E20" s="343">
        <v>119.93895810686512</v>
      </c>
      <c r="F20" s="340">
        <v>1770</v>
      </c>
      <c r="G20" s="340">
        <v>7311</v>
      </c>
      <c r="H20" s="343">
        <v>413.05084745762713</v>
      </c>
      <c r="I20" s="340">
        <v>0</v>
      </c>
      <c r="J20" s="340">
        <v>33</v>
      </c>
      <c r="K20" s="343">
        <v>0</v>
      </c>
      <c r="L20" s="196" t="s">
        <v>278</v>
      </c>
      <c r="M20" s="197">
        <v>2113</v>
      </c>
      <c r="N20" s="340">
        <v>0</v>
      </c>
      <c r="O20" s="340">
        <v>0</v>
      </c>
      <c r="P20" s="343">
        <v>0</v>
      </c>
      <c r="Q20" s="340">
        <v>0</v>
      </c>
      <c r="R20" s="340">
        <v>0</v>
      </c>
      <c r="S20" s="343">
        <v>0</v>
      </c>
      <c r="T20" s="340">
        <v>1770</v>
      </c>
      <c r="U20" s="340">
        <v>7278</v>
      </c>
      <c r="V20" s="343">
        <v>411.18644067796612</v>
      </c>
      <c r="W20" s="196" t="s">
        <v>278</v>
      </c>
      <c r="X20" s="197">
        <v>2113</v>
      </c>
      <c r="Y20" s="340">
        <v>0</v>
      </c>
      <c r="Z20" s="340">
        <v>0</v>
      </c>
      <c r="AA20" s="343">
        <v>0</v>
      </c>
      <c r="AB20" s="340">
        <v>0</v>
      </c>
      <c r="AC20" s="340">
        <v>0</v>
      </c>
      <c r="AD20" s="343">
        <v>0</v>
      </c>
      <c r="AE20" s="340">
        <v>0</v>
      </c>
      <c r="AF20" s="340">
        <v>0</v>
      </c>
      <c r="AG20" s="343">
        <v>0</v>
      </c>
      <c r="AH20" s="196" t="s">
        <v>278</v>
      </c>
      <c r="AI20" s="197">
        <v>2113</v>
      </c>
      <c r="AJ20" s="340">
        <v>0</v>
      </c>
      <c r="AK20" s="340">
        <v>0</v>
      </c>
      <c r="AL20" s="343">
        <v>0</v>
      </c>
      <c r="AM20" s="340">
        <v>22130</v>
      </c>
      <c r="AN20" s="340">
        <v>21306</v>
      </c>
      <c r="AO20" s="343">
        <v>96.276547672842284</v>
      </c>
      <c r="AP20" s="340">
        <v>1269</v>
      </c>
      <c r="AQ20" s="340">
        <v>680</v>
      </c>
      <c r="AR20" s="343">
        <v>53.585500394011035</v>
      </c>
      <c r="AS20" s="196" t="s">
        <v>278</v>
      </c>
      <c r="AT20" s="197">
        <v>2113</v>
      </c>
      <c r="AU20" s="340">
        <v>0</v>
      </c>
      <c r="AV20" s="340">
        <v>0</v>
      </c>
      <c r="AW20" s="343">
        <v>0</v>
      </c>
      <c r="AX20" s="340">
        <v>0</v>
      </c>
      <c r="AY20" s="340">
        <v>25</v>
      </c>
      <c r="AZ20" s="343">
        <v>0</v>
      </c>
      <c r="BA20" s="340">
        <v>0</v>
      </c>
      <c r="BB20" s="340">
        <v>0</v>
      </c>
      <c r="BC20" s="343">
        <v>0</v>
      </c>
      <c r="BD20" s="196" t="s">
        <v>278</v>
      </c>
      <c r="BE20" s="197">
        <v>2113</v>
      </c>
      <c r="BF20" s="340">
        <v>0</v>
      </c>
      <c r="BG20" s="340">
        <v>25</v>
      </c>
      <c r="BH20" s="343">
        <v>0</v>
      </c>
      <c r="BI20" s="340">
        <v>0</v>
      </c>
      <c r="BJ20" s="340">
        <v>0</v>
      </c>
      <c r="BK20" s="343">
        <v>0</v>
      </c>
      <c r="BL20" s="340">
        <v>0</v>
      </c>
      <c r="BM20" s="340">
        <v>0</v>
      </c>
      <c r="BN20" s="343">
        <v>0</v>
      </c>
      <c r="BO20" s="196" t="s">
        <v>278</v>
      </c>
      <c r="BP20" s="197">
        <v>2113</v>
      </c>
      <c r="BQ20" s="340">
        <v>18</v>
      </c>
      <c r="BR20" s="340">
        <v>45</v>
      </c>
      <c r="BS20" s="343">
        <v>250</v>
      </c>
      <c r="BT20" s="340">
        <v>18</v>
      </c>
      <c r="BU20" s="340">
        <v>45</v>
      </c>
      <c r="BV20" s="343">
        <v>250</v>
      </c>
      <c r="BW20" s="340">
        <v>0</v>
      </c>
      <c r="BX20" s="340">
        <v>0</v>
      </c>
      <c r="BY20" s="344">
        <v>0</v>
      </c>
    </row>
    <row r="21" spans="1:77" ht="13.5" customHeight="1" x14ac:dyDescent="0.25">
      <c r="A21" s="196" t="s">
        <v>279</v>
      </c>
      <c r="B21" s="197">
        <v>2115</v>
      </c>
      <c r="C21" s="340">
        <v>12538</v>
      </c>
      <c r="D21" s="340">
        <v>289974</v>
      </c>
      <c r="E21" s="343">
        <v>2312.7612059339608</v>
      </c>
      <c r="F21" s="340">
        <v>1838</v>
      </c>
      <c r="G21" s="340">
        <v>9118</v>
      </c>
      <c r="H21" s="343">
        <v>496.08269858541894</v>
      </c>
      <c r="I21" s="340">
        <v>0</v>
      </c>
      <c r="J21" s="340">
        <v>0</v>
      </c>
      <c r="K21" s="343">
        <v>0</v>
      </c>
      <c r="L21" s="196" t="s">
        <v>279</v>
      </c>
      <c r="M21" s="197">
        <v>2115</v>
      </c>
      <c r="N21" s="340">
        <v>0</v>
      </c>
      <c r="O21" s="340">
        <v>0</v>
      </c>
      <c r="P21" s="343">
        <v>0</v>
      </c>
      <c r="Q21" s="340">
        <v>0</v>
      </c>
      <c r="R21" s="340">
        <v>0</v>
      </c>
      <c r="S21" s="343">
        <v>0</v>
      </c>
      <c r="T21" s="340">
        <v>1570</v>
      </c>
      <c r="U21" s="340">
        <v>5950</v>
      </c>
      <c r="V21" s="343">
        <v>378.98089171974522</v>
      </c>
      <c r="W21" s="196" t="s">
        <v>279</v>
      </c>
      <c r="X21" s="197">
        <v>2115</v>
      </c>
      <c r="Y21" s="340">
        <v>0</v>
      </c>
      <c r="Z21" s="340">
        <v>0</v>
      </c>
      <c r="AA21" s="343">
        <v>0</v>
      </c>
      <c r="AB21" s="340">
        <v>0</v>
      </c>
      <c r="AC21" s="340">
        <v>0</v>
      </c>
      <c r="AD21" s="343">
        <v>0</v>
      </c>
      <c r="AE21" s="340">
        <v>0</v>
      </c>
      <c r="AF21" s="340">
        <v>0</v>
      </c>
      <c r="AG21" s="343">
        <v>0</v>
      </c>
      <c r="AH21" s="196" t="s">
        <v>279</v>
      </c>
      <c r="AI21" s="197">
        <v>2115</v>
      </c>
      <c r="AJ21" s="340">
        <v>268</v>
      </c>
      <c r="AK21" s="340">
        <v>3168</v>
      </c>
      <c r="AL21" s="343">
        <v>1182.0895522388059</v>
      </c>
      <c r="AM21" s="340">
        <v>5979</v>
      </c>
      <c r="AN21" s="340">
        <v>279231</v>
      </c>
      <c r="AO21" s="343">
        <v>4670.1956848971404</v>
      </c>
      <c r="AP21" s="340">
        <v>0</v>
      </c>
      <c r="AQ21" s="340">
        <v>0</v>
      </c>
      <c r="AR21" s="343">
        <v>0</v>
      </c>
      <c r="AS21" s="196" t="s">
        <v>279</v>
      </c>
      <c r="AT21" s="197">
        <v>2115</v>
      </c>
      <c r="AU21" s="340">
        <v>0</v>
      </c>
      <c r="AV21" s="340">
        <v>0</v>
      </c>
      <c r="AW21" s="343">
        <v>0</v>
      </c>
      <c r="AX21" s="340">
        <v>2896</v>
      </c>
      <c r="AY21" s="340">
        <v>0</v>
      </c>
      <c r="AZ21" s="343">
        <v>0</v>
      </c>
      <c r="BA21" s="340">
        <v>2896</v>
      </c>
      <c r="BB21" s="340">
        <v>0</v>
      </c>
      <c r="BC21" s="343">
        <v>0</v>
      </c>
      <c r="BD21" s="196" t="s">
        <v>279</v>
      </c>
      <c r="BE21" s="197">
        <v>2115</v>
      </c>
      <c r="BF21" s="340">
        <v>0</v>
      </c>
      <c r="BG21" s="340">
        <v>0</v>
      </c>
      <c r="BH21" s="343">
        <v>0</v>
      </c>
      <c r="BI21" s="340">
        <v>0</v>
      </c>
      <c r="BJ21" s="340">
        <v>0</v>
      </c>
      <c r="BK21" s="343">
        <v>0</v>
      </c>
      <c r="BL21" s="340">
        <v>1500</v>
      </c>
      <c r="BM21" s="340">
        <v>1387</v>
      </c>
      <c r="BN21" s="343">
        <v>92.466666666666669</v>
      </c>
      <c r="BO21" s="196" t="s">
        <v>279</v>
      </c>
      <c r="BP21" s="197">
        <v>2115</v>
      </c>
      <c r="BQ21" s="340">
        <v>325</v>
      </c>
      <c r="BR21" s="340">
        <v>238</v>
      </c>
      <c r="BS21" s="343">
        <v>73.230769230769226</v>
      </c>
      <c r="BT21" s="340">
        <v>159</v>
      </c>
      <c r="BU21" s="340">
        <v>126</v>
      </c>
      <c r="BV21" s="343">
        <v>79.245283018867923</v>
      </c>
      <c r="BW21" s="340">
        <v>0</v>
      </c>
      <c r="BX21" s="340">
        <v>0</v>
      </c>
      <c r="BY21" s="344">
        <v>0</v>
      </c>
    </row>
    <row r="22" spans="1:77" ht="13.5" customHeight="1" x14ac:dyDescent="0.25">
      <c r="A22" s="196" t="s">
        <v>280</v>
      </c>
      <c r="B22" s="197">
        <v>2118</v>
      </c>
      <c r="C22" s="340">
        <v>39459</v>
      </c>
      <c r="D22" s="340">
        <v>107810</v>
      </c>
      <c r="E22" s="343">
        <v>273.22030461998531</v>
      </c>
      <c r="F22" s="340">
        <v>27246</v>
      </c>
      <c r="G22" s="340">
        <v>89036</v>
      </c>
      <c r="H22" s="343">
        <v>326.78558320487411</v>
      </c>
      <c r="I22" s="340">
        <v>27246</v>
      </c>
      <c r="J22" s="340">
        <v>85893</v>
      </c>
      <c r="K22" s="343">
        <v>315.24994494604715</v>
      </c>
      <c r="L22" s="196" t="s">
        <v>280</v>
      </c>
      <c r="M22" s="197">
        <v>2118</v>
      </c>
      <c r="N22" s="340">
        <v>0</v>
      </c>
      <c r="O22" s="340">
        <v>0</v>
      </c>
      <c r="P22" s="343">
        <v>0</v>
      </c>
      <c r="Q22" s="340">
        <v>0</v>
      </c>
      <c r="R22" s="340">
        <v>0</v>
      </c>
      <c r="S22" s="343">
        <v>0</v>
      </c>
      <c r="T22" s="340">
        <v>0</v>
      </c>
      <c r="U22" s="340">
        <v>32</v>
      </c>
      <c r="V22" s="343">
        <v>0</v>
      </c>
      <c r="W22" s="196" t="s">
        <v>280</v>
      </c>
      <c r="X22" s="197">
        <v>2118</v>
      </c>
      <c r="Y22" s="340">
        <v>0</v>
      </c>
      <c r="Z22" s="340">
        <v>498</v>
      </c>
      <c r="AA22" s="343">
        <v>0</v>
      </c>
      <c r="AB22" s="340">
        <v>0</v>
      </c>
      <c r="AC22" s="340">
        <v>2387</v>
      </c>
      <c r="AD22" s="343">
        <v>0</v>
      </c>
      <c r="AE22" s="340">
        <v>0</v>
      </c>
      <c r="AF22" s="340">
        <v>219</v>
      </c>
      <c r="AG22" s="343">
        <v>0</v>
      </c>
      <c r="AH22" s="196" t="s">
        <v>280</v>
      </c>
      <c r="AI22" s="197">
        <v>2118</v>
      </c>
      <c r="AJ22" s="340">
        <v>0</v>
      </c>
      <c r="AK22" s="340">
        <v>7</v>
      </c>
      <c r="AL22" s="343">
        <v>0</v>
      </c>
      <c r="AM22" s="340">
        <v>287</v>
      </c>
      <c r="AN22" s="340">
        <v>1558</v>
      </c>
      <c r="AO22" s="343">
        <v>542.85714285714289</v>
      </c>
      <c r="AP22" s="340">
        <v>0</v>
      </c>
      <c r="AQ22" s="340">
        <v>849</v>
      </c>
      <c r="AR22" s="343">
        <v>0</v>
      </c>
      <c r="AS22" s="196" t="s">
        <v>280</v>
      </c>
      <c r="AT22" s="197">
        <v>2118</v>
      </c>
      <c r="AU22" s="340">
        <v>0</v>
      </c>
      <c r="AV22" s="340">
        <v>0</v>
      </c>
      <c r="AW22" s="343">
        <v>0</v>
      </c>
      <c r="AX22" s="340">
        <v>8000</v>
      </c>
      <c r="AY22" s="340">
        <v>13697</v>
      </c>
      <c r="AZ22" s="343">
        <v>171.21250000000001</v>
      </c>
      <c r="BA22" s="340">
        <v>8000</v>
      </c>
      <c r="BB22" s="340">
        <v>13581</v>
      </c>
      <c r="BC22" s="343">
        <v>169.76249999999999</v>
      </c>
      <c r="BD22" s="196" t="s">
        <v>280</v>
      </c>
      <c r="BE22" s="197">
        <v>2118</v>
      </c>
      <c r="BF22" s="340">
        <v>0</v>
      </c>
      <c r="BG22" s="340">
        <v>102</v>
      </c>
      <c r="BH22" s="343">
        <v>0</v>
      </c>
      <c r="BI22" s="340">
        <v>0</v>
      </c>
      <c r="BJ22" s="340">
        <v>14</v>
      </c>
      <c r="BK22" s="343">
        <v>0</v>
      </c>
      <c r="BL22" s="340">
        <v>0</v>
      </c>
      <c r="BM22" s="340">
        <v>0</v>
      </c>
      <c r="BN22" s="343">
        <v>0</v>
      </c>
      <c r="BO22" s="196" t="s">
        <v>280</v>
      </c>
      <c r="BP22" s="197">
        <v>2118</v>
      </c>
      <c r="BQ22" s="340">
        <v>3926</v>
      </c>
      <c r="BR22" s="340">
        <v>3519</v>
      </c>
      <c r="BS22" s="343">
        <v>89.633214467651555</v>
      </c>
      <c r="BT22" s="340">
        <v>3926</v>
      </c>
      <c r="BU22" s="340">
        <v>3519</v>
      </c>
      <c r="BV22" s="343">
        <v>89.633214467651555</v>
      </c>
      <c r="BW22" s="340">
        <v>0</v>
      </c>
      <c r="BX22" s="340">
        <v>0</v>
      </c>
      <c r="BY22" s="344">
        <v>0</v>
      </c>
    </row>
    <row r="23" spans="1:77" ht="13.5" customHeight="1" x14ac:dyDescent="0.25">
      <c r="A23" s="196" t="s">
        <v>281</v>
      </c>
      <c r="B23" s="197">
        <v>2120</v>
      </c>
      <c r="C23" s="340">
        <v>1568229</v>
      </c>
      <c r="D23" s="340">
        <v>1501388</v>
      </c>
      <c r="E23" s="343">
        <v>95.737803598836649</v>
      </c>
      <c r="F23" s="340">
        <v>1287289</v>
      </c>
      <c r="G23" s="340">
        <v>1320282</v>
      </c>
      <c r="H23" s="343">
        <v>102.56298313743068</v>
      </c>
      <c r="I23" s="340">
        <v>14394</v>
      </c>
      <c r="J23" s="340">
        <v>53530</v>
      </c>
      <c r="K23" s="343">
        <v>371.89106572182857</v>
      </c>
      <c r="L23" s="196" t="s">
        <v>281</v>
      </c>
      <c r="M23" s="197">
        <v>2120</v>
      </c>
      <c r="N23" s="340">
        <v>0</v>
      </c>
      <c r="O23" s="340">
        <v>0</v>
      </c>
      <c r="P23" s="343">
        <v>0</v>
      </c>
      <c r="Q23" s="340">
        <v>0</v>
      </c>
      <c r="R23" s="340">
        <v>0</v>
      </c>
      <c r="S23" s="343">
        <v>0</v>
      </c>
      <c r="T23" s="340">
        <v>0</v>
      </c>
      <c r="U23" s="340">
        <v>1827</v>
      </c>
      <c r="V23" s="343">
        <v>0</v>
      </c>
      <c r="W23" s="196" t="s">
        <v>281</v>
      </c>
      <c r="X23" s="197">
        <v>2120</v>
      </c>
      <c r="Y23" s="340">
        <v>622391</v>
      </c>
      <c r="Z23" s="340">
        <v>680861</v>
      </c>
      <c r="AA23" s="343">
        <v>109.39441605036063</v>
      </c>
      <c r="AB23" s="340">
        <v>19509</v>
      </c>
      <c r="AC23" s="340">
        <v>11034</v>
      </c>
      <c r="AD23" s="343">
        <v>56.558511456250962</v>
      </c>
      <c r="AE23" s="340">
        <v>136</v>
      </c>
      <c r="AF23" s="340">
        <v>8449</v>
      </c>
      <c r="AG23" s="343">
        <v>6212.5</v>
      </c>
      <c r="AH23" s="196" t="s">
        <v>281</v>
      </c>
      <c r="AI23" s="197">
        <v>2120</v>
      </c>
      <c r="AJ23" s="340">
        <v>22760</v>
      </c>
      <c r="AK23" s="340">
        <v>32349</v>
      </c>
      <c r="AL23" s="343">
        <v>142.13093145869948</v>
      </c>
      <c r="AM23" s="340">
        <v>93902</v>
      </c>
      <c r="AN23" s="340">
        <v>141812</v>
      </c>
      <c r="AO23" s="343">
        <v>151.02127750207663</v>
      </c>
      <c r="AP23" s="340">
        <v>79466</v>
      </c>
      <c r="AQ23" s="340">
        <v>82417</v>
      </c>
      <c r="AR23" s="343">
        <v>103.71353786525056</v>
      </c>
      <c r="AS23" s="196" t="s">
        <v>281</v>
      </c>
      <c r="AT23" s="197">
        <v>2120</v>
      </c>
      <c r="AU23" s="340">
        <v>0</v>
      </c>
      <c r="AV23" s="340">
        <v>0</v>
      </c>
      <c r="AW23" s="343">
        <v>0</v>
      </c>
      <c r="AX23" s="340">
        <v>169481</v>
      </c>
      <c r="AY23" s="340">
        <v>21991</v>
      </c>
      <c r="AZ23" s="343">
        <v>12.975495778287833</v>
      </c>
      <c r="BA23" s="340">
        <v>0</v>
      </c>
      <c r="BB23" s="340">
        <v>5</v>
      </c>
      <c r="BC23" s="343">
        <v>0</v>
      </c>
      <c r="BD23" s="196" t="s">
        <v>281</v>
      </c>
      <c r="BE23" s="197">
        <v>2120</v>
      </c>
      <c r="BF23" s="340">
        <v>169356</v>
      </c>
      <c r="BG23" s="340">
        <v>21929</v>
      </c>
      <c r="BH23" s="343">
        <v>12.948463591487753</v>
      </c>
      <c r="BI23" s="340">
        <v>125</v>
      </c>
      <c r="BJ23" s="340">
        <v>57</v>
      </c>
      <c r="BK23" s="343">
        <v>45.6</v>
      </c>
      <c r="BL23" s="340">
        <v>0</v>
      </c>
      <c r="BM23" s="340">
        <v>0</v>
      </c>
      <c r="BN23" s="343">
        <v>0</v>
      </c>
      <c r="BO23" s="196" t="s">
        <v>281</v>
      </c>
      <c r="BP23" s="197">
        <v>2120</v>
      </c>
      <c r="BQ23" s="340">
        <v>17557</v>
      </c>
      <c r="BR23" s="340">
        <v>17303</v>
      </c>
      <c r="BS23" s="343">
        <v>98.553283590590652</v>
      </c>
      <c r="BT23" s="340">
        <v>17557</v>
      </c>
      <c r="BU23" s="340">
        <v>17298</v>
      </c>
      <c r="BV23" s="343">
        <v>98.524804921114082</v>
      </c>
      <c r="BW23" s="340">
        <v>0</v>
      </c>
      <c r="BX23" s="340">
        <v>0</v>
      </c>
      <c r="BY23" s="344">
        <v>0</v>
      </c>
    </row>
    <row r="24" spans="1:77" ht="13.5" customHeight="1" x14ac:dyDescent="0.25">
      <c r="A24" s="196" t="s">
        <v>282</v>
      </c>
      <c r="B24" s="197">
        <v>2121</v>
      </c>
      <c r="C24" s="340">
        <v>1607468</v>
      </c>
      <c r="D24" s="340">
        <v>1744253</v>
      </c>
      <c r="E24" s="343">
        <v>108.50934513159827</v>
      </c>
      <c r="F24" s="340">
        <v>46165</v>
      </c>
      <c r="G24" s="340">
        <v>358321</v>
      </c>
      <c r="H24" s="343">
        <v>776.17459114047438</v>
      </c>
      <c r="I24" s="340">
        <v>46115</v>
      </c>
      <c r="J24" s="340">
        <v>317257</v>
      </c>
      <c r="K24" s="343">
        <v>687.96920741624206</v>
      </c>
      <c r="L24" s="196" t="s">
        <v>282</v>
      </c>
      <c r="M24" s="197">
        <v>2121</v>
      </c>
      <c r="N24" s="340">
        <v>0</v>
      </c>
      <c r="O24" s="340">
        <v>0</v>
      </c>
      <c r="P24" s="343">
        <v>0</v>
      </c>
      <c r="Q24" s="340">
        <v>50</v>
      </c>
      <c r="R24" s="340">
        <v>2317</v>
      </c>
      <c r="S24" s="343">
        <v>4634</v>
      </c>
      <c r="T24" s="340">
        <v>0</v>
      </c>
      <c r="U24" s="340">
        <v>22</v>
      </c>
      <c r="V24" s="343">
        <v>0</v>
      </c>
      <c r="W24" s="196" t="s">
        <v>282</v>
      </c>
      <c r="X24" s="197">
        <v>2121</v>
      </c>
      <c r="Y24" s="340">
        <v>0</v>
      </c>
      <c r="Z24" s="340">
        <v>551</v>
      </c>
      <c r="AA24" s="343">
        <v>0</v>
      </c>
      <c r="AB24" s="340">
        <v>0</v>
      </c>
      <c r="AC24" s="340">
        <v>17</v>
      </c>
      <c r="AD24" s="343">
        <v>0</v>
      </c>
      <c r="AE24" s="340">
        <v>0</v>
      </c>
      <c r="AF24" s="340">
        <v>22</v>
      </c>
      <c r="AG24" s="343">
        <v>0</v>
      </c>
      <c r="AH24" s="196" t="s">
        <v>282</v>
      </c>
      <c r="AI24" s="197">
        <v>2121</v>
      </c>
      <c r="AJ24" s="340">
        <v>0</v>
      </c>
      <c r="AK24" s="340">
        <v>30205</v>
      </c>
      <c r="AL24" s="343">
        <v>0</v>
      </c>
      <c r="AM24" s="340">
        <v>1560589</v>
      </c>
      <c r="AN24" s="340">
        <v>1304655</v>
      </c>
      <c r="AO24" s="343">
        <v>83.600166347449587</v>
      </c>
      <c r="AP24" s="340">
        <v>0</v>
      </c>
      <c r="AQ24" s="340">
        <v>0</v>
      </c>
      <c r="AR24" s="343">
        <v>0</v>
      </c>
      <c r="AS24" s="196" t="s">
        <v>282</v>
      </c>
      <c r="AT24" s="197">
        <v>2121</v>
      </c>
      <c r="AU24" s="340">
        <v>1432968</v>
      </c>
      <c r="AV24" s="340">
        <v>1292124</v>
      </c>
      <c r="AW24" s="343">
        <v>90.171169209640411</v>
      </c>
      <c r="AX24" s="340">
        <v>0</v>
      </c>
      <c r="AY24" s="340">
        <v>80488</v>
      </c>
      <c r="AZ24" s="343">
        <v>0</v>
      </c>
      <c r="BA24" s="340">
        <v>0</v>
      </c>
      <c r="BB24" s="340">
        <v>57</v>
      </c>
      <c r="BC24" s="343">
        <v>0</v>
      </c>
      <c r="BD24" s="196" t="s">
        <v>282</v>
      </c>
      <c r="BE24" s="197">
        <v>2121</v>
      </c>
      <c r="BF24" s="340">
        <v>0</v>
      </c>
      <c r="BG24" s="340">
        <v>78550</v>
      </c>
      <c r="BH24" s="343">
        <v>0</v>
      </c>
      <c r="BI24" s="340">
        <v>0</v>
      </c>
      <c r="BJ24" s="340">
        <v>1881</v>
      </c>
      <c r="BK24" s="343">
        <v>0</v>
      </c>
      <c r="BL24" s="340">
        <v>0</v>
      </c>
      <c r="BM24" s="340">
        <v>0</v>
      </c>
      <c r="BN24" s="343">
        <v>0</v>
      </c>
      <c r="BO24" s="196" t="s">
        <v>282</v>
      </c>
      <c r="BP24" s="197">
        <v>2121</v>
      </c>
      <c r="BQ24" s="340">
        <v>714</v>
      </c>
      <c r="BR24" s="340">
        <v>789</v>
      </c>
      <c r="BS24" s="343">
        <v>110.50420168067227</v>
      </c>
      <c r="BT24" s="340">
        <v>714</v>
      </c>
      <c r="BU24" s="340">
        <v>702</v>
      </c>
      <c r="BV24" s="343">
        <v>98.319327731092443</v>
      </c>
      <c r="BW24" s="340">
        <v>0</v>
      </c>
      <c r="BX24" s="340">
        <v>0</v>
      </c>
      <c r="BY24" s="344">
        <v>0</v>
      </c>
    </row>
    <row r="25" spans="1:77" ht="13.5" customHeight="1" x14ac:dyDescent="0.25">
      <c r="A25" s="196" t="s">
        <v>283</v>
      </c>
      <c r="B25" s="197">
        <v>2122</v>
      </c>
      <c r="C25" s="340">
        <v>2900833</v>
      </c>
      <c r="D25" s="340">
        <v>4645383</v>
      </c>
      <c r="E25" s="343">
        <v>160.13962196376005</v>
      </c>
      <c r="F25" s="340">
        <v>86919</v>
      </c>
      <c r="G25" s="340">
        <v>223456</v>
      </c>
      <c r="H25" s="343">
        <v>257.08533232089644</v>
      </c>
      <c r="I25" s="340">
        <v>535</v>
      </c>
      <c r="J25" s="340">
        <v>6191</v>
      </c>
      <c r="K25" s="343">
        <v>1157.1962616822432</v>
      </c>
      <c r="L25" s="196" t="s">
        <v>283</v>
      </c>
      <c r="M25" s="197">
        <v>2122</v>
      </c>
      <c r="N25" s="340">
        <v>0</v>
      </c>
      <c r="O25" s="340">
        <v>0</v>
      </c>
      <c r="P25" s="343">
        <v>0</v>
      </c>
      <c r="Q25" s="340">
        <v>0</v>
      </c>
      <c r="R25" s="340">
        <v>0</v>
      </c>
      <c r="S25" s="343">
        <v>0</v>
      </c>
      <c r="T25" s="340">
        <v>259</v>
      </c>
      <c r="U25" s="340">
        <v>14972</v>
      </c>
      <c r="V25" s="343">
        <v>5780.6949806949806</v>
      </c>
      <c r="W25" s="196" t="s">
        <v>283</v>
      </c>
      <c r="X25" s="197">
        <v>2122</v>
      </c>
      <c r="Y25" s="340">
        <v>0</v>
      </c>
      <c r="Z25" s="340">
        <v>668</v>
      </c>
      <c r="AA25" s="343">
        <v>0</v>
      </c>
      <c r="AB25" s="340">
        <v>85604</v>
      </c>
      <c r="AC25" s="340">
        <v>200174</v>
      </c>
      <c r="AD25" s="343">
        <v>233.83720386897809</v>
      </c>
      <c r="AE25" s="340">
        <v>521</v>
      </c>
      <c r="AF25" s="340">
        <v>1393</v>
      </c>
      <c r="AG25" s="343">
        <v>267.37044145873318</v>
      </c>
      <c r="AH25" s="196" t="s">
        <v>283</v>
      </c>
      <c r="AI25" s="197">
        <v>2122</v>
      </c>
      <c r="AJ25" s="340">
        <v>0</v>
      </c>
      <c r="AK25" s="340">
        <v>58</v>
      </c>
      <c r="AL25" s="343">
        <v>0</v>
      </c>
      <c r="AM25" s="340">
        <v>2812971</v>
      </c>
      <c r="AN25" s="340">
        <v>4400978</v>
      </c>
      <c r="AO25" s="343">
        <v>156.45301711251201</v>
      </c>
      <c r="AP25" s="340">
        <v>18815</v>
      </c>
      <c r="AQ25" s="340">
        <v>40772</v>
      </c>
      <c r="AR25" s="343">
        <v>216.69944193462663</v>
      </c>
      <c r="AS25" s="196" t="s">
        <v>283</v>
      </c>
      <c r="AT25" s="197">
        <v>2122</v>
      </c>
      <c r="AU25" s="340">
        <v>361785</v>
      </c>
      <c r="AV25" s="340">
        <v>416289</v>
      </c>
      <c r="AW25" s="343">
        <v>115.06530121480991</v>
      </c>
      <c r="AX25" s="340">
        <v>380</v>
      </c>
      <c r="AY25" s="340">
        <v>20363</v>
      </c>
      <c r="AZ25" s="343">
        <v>5358.6842105263158</v>
      </c>
      <c r="BA25" s="340">
        <v>0</v>
      </c>
      <c r="BB25" s="340">
        <v>29</v>
      </c>
      <c r="BC25" s="343">
        <v>0</v>
      </c>
      <c r="BD25" s="196" t="s">
        <v>283</v>
      </c>
      <c r="BE25" s="197">
        <v>2122</v>
      </c>
      <c r="BF25" s="340">
        <v>380</v>
      </c>
      <c r="BG25" s="340">
        <v>19635</v>
      </c>
      <c r="BH25" s="343">
        <v>5167.105263157895</v>
      </c>
      <c r="BI25" s="340">
        <v>0</v>
      </c>
      <c r="BJ25" s="340">
        <v>699</v>
      </c>
      <c r="BK25" s="343">
        <v>0</v>
      </c>
      <c r="BL25" s="340">
        <v>0</v>
      </c>
      <c r="BM25" s="340">
        <v>0</v>
      </c>
      <c r="BN25" s="343">
        <v>0</v>
      </c>
      <c r="BO25" s="196" t="s">
        <v>283</v>
      </c>
      <c r="BP25" s="197">
        <v>2122</v>
      </c>
      <c r="BQ25" s="340">
        <v>563</v>
      </c>
      <c r="BR25" s="340">
        <v>586</v>
      </c>
      <c r="BS25" s="343">
        <v>104.08525754884548</v>
      </c>
      <c r="BT25" s="340">
        <v>563</v>
      </c>
      <c r="BU25" s="340">
        <v>565</v>
      </c>
      <c r="BV25" s="343">
        <v>100.35523978685613</v>
      </c>
      <c r="BW25" s="340">
        <v>0</v>
      </c>
      <c r="BX25" s="340">
        <v>0</v>
      </c>
      <c r="BY25" s="344">
        <v>0</v>
      </c>
    </row>
    <row r="26" spans="1:77" ht="13.5" customHeight="1" x14ac:dyDescent="0.25">
      <c r="A26" s="196" t="s">
        <v>284</v>
      </c>
      <c r="B26" s="197">
        <v>2124</v>
      </c>
      <c r="C26" s="340">
        <v>232434</v>
      </c>
      <c r="D26" s="340">
        <v>272099</v>
      </c>
      <c r="E26" s="343">
        <v>117.06505932866963</v>
      </c>
      <c r="F26" s="340">
        <v>155176</v>
      </c>
      <c r="G26" s="340">
        <v>185675</v>
      </c>
      <c r="H26" s="343">
        <v>119.65445687477445</v>
      </c>
      <c r="I26" s="340">
        <v>82956</v>
      </c>
      <c r="J26" s="340">
        <v>101271</v>
      </c>
      <c r="K26" s="343">
        <v>122.07796904383048</v>
      </c>
      <c r="L26" s="196" t="s">
        <v>284</v>
      </c>
      <c r="M26" s="197">
        <v>2124</v>
      </c>
      <c r="N26" s="340">
        <v>0</v>
      </c>
      <c r="O26" s="340">
        <v>0</v>
      </c>
      <c r="P26" s="343">
        <v>0</v>
      </c>
      <c r="Q26" s="340">
        <v>0</v>
      </c>
      <c r="R26" s="340">
        <v>0</v>
      </c>
      <c r="S26" s="343">
        <v>0</v>
      </c>
      <c r="T26" s="340">
        <v>0</v>
      </c>
      <c r="U26" s="340">
        <v>8</v>
      </c>
      <c r="V26" s="343">
        <v>0</v>
      </c>
      <c r="W26" s="196" t="s">
        <v>284</v>
      </c>
      <c r="X26" s="197">
        <v>2124</v>
      </c>
      <c r="Y26" s="340">
        <v>0</v>
      </c>
      <c r="Z26" s="340">
        <v>49</v>
      </c>
      <c r="AA26" s="343">
        <v>0</v>
      </c>
      <c r="AB26" s="340">
        <v>0</v>
      </c>
      <c r="AC26" s="340">
        <v>1252</v>
      </c>
      <c r="AD26" s="343">
        <v>0</v>
      </c>
      <c r="AE26" s="340">
        <v>0</v>
      </c>
      <c r="AF26" s="340">
        <v>308</v>
      </c>
      <c r="AG26" s="343">
        <v>0</v>
      </c>
      <c r="AH26" s="196" t="s">
        <v>284</v>
      </c>
      <c r="AI26" s="197">
        <v>2124</v>
      </c>
      <c r="AJ26" s="340">
        <v>72220</v>
      </c>
      <c r="AK26" s="340">
        <v>82787</v>
      </c>
      <c r="AL26" s="343">
        <v>114.63168097479922</v>
      </c>
      <c r="AM26" s="340">
        <v>77009</v>
      </c>
      <c r="AN26" s="340">
        <v>67834</v>
      </c>
      <c r="AO26" s="343">
        <v>88.085808152293879</v>
      </c>
      <c r="AP26" s="340">
        <v>15996</v>
      </c>
      <c r="AQ26" s="340">
        <v>6841</v>
      </c>
      <c r="AR26" s="343">
        <v>42.766941735433853</v>
      </c>
      <c r="AS26" s="196" t="s">
        <v>284</v>
      </c>
      <c r="AT26" s="197">
        <v>2124</v>
      </c>
      <c r="AU26" s="340">
        <v>0</v>
      </c>
      <c r="AV26" s="340">
        <v>0</v>
      </c>
      <c r="AW26" s="343">
        <v>0</v>
      </c>
      <c r="AX26" s="340">
        <v>0</v>
      </c>
      <c r="AY26" s="340">
        <v>18045</v>
      </c>
      <c r="AZ26" s="343">
        <v>0</v>
      </c>
      <c r="BA26" s="340">
        <v>0</v>
      </c>
      <c r="BB26" s="340">
        <v>0</v>
      </c>
      <c r="BC26" s="343">
        <v>0</v>
      </c>
      <c r="BD26" s="196" t="s">
        <v>284</v>
      </c>
      <c r="BE26" s="197">
        <v>2124</v>
      </c>
      <c r="BF26" s="340">
        <v>0</v>
      </c>
      <c r="BG26" s="340">
        <v>16227</v>
      </c>
      <c r="BH26" s="343">
        <v>0</v>
      </c>
      <c r="BI26" s="340">
        <v>0</v>
      </c>
      <c r="BJ26" s="340">
        <v>1818</v>
      </c>
      <c r="BK26" s="343">
        <v>0</v>
      </c>
      <c r="BL26" s="340">
        <v>0</v>
      </c>
      <c r="BM26" s="340">
        <v>0</v>
      </c>
      <c r="BN26" s="343">
        <v>0</v>
      </c>
      <c r="BO26" s="196" t="s">
        <v>284</v>
      </c>
      <c r="BP26" s="197">
        <v>2124</v>
      </c>
      <c r="BQ26" s="340">
        <v>249</v>
      </c>
      <c r="BR26" s="340">
        <v>545</v>
      </c>
      <c r="BS26" s="343">
        <v>218.8755020080321</v>
      </c>
      <c r="BT26" s="340">
        <v>239</v>
      </c>
      <c r="BU26" s="340">
        <v>531</v>
      </c>
      <c r="BV26" s="343">
        <v>222.1757322175732</v>
      </c>
      <c r="BW26" s="340">
        <v>0</v>
      </c>
      <c r="BX26" s="340">
        <v>0</v>
      </c>
      <c r="BY26" s="344">
        <v>0</v>
      </c>
    </row>
    <row r="27" spans="1:77" ht="13.5" customHeight="1" x14ac:dyDescent="0.25">
      <c r="A27" s="196" t="s">
        <v>285</v>
      </c>
      <c r="B27" s="197">
        <v>2126</v>
      </c>
      <c r="C27" s="340">
        <v>128713</v>
      </c>
      <c r="D27" s="340">
        <v>539138</v>
      </c>
      <c r="E27" s="343">
        <v>418.86833497781885</v>
      </c>
      <c r="F27" s="340">
        <v>72076</v>
      </c>
      <c r="G27" s="340">
        <v>82294</v>
      </c>
      <c r="H27" s="343">
        <v>114.17670236972086</v>
      </c>
      <c r="I27" s="340">
        <v>5839</v>
      </c>
      <c r="J27" s="340">
        <v>18758</v>
      </c>
      <c r="K27" s="343">
        <v>321.2536393218017</v>
      </c>
      <c r="L27" s="196" t="s">
        <v>285</v>
      </c>
      <c r="M27" s="197">
        <v>2126</v>
      </c>
      <c r="N27" s="340">
        <v>66237</v>
      </c>
      <c r="O27" s="340">
        <v>62376</v>
      </c>
      <c r="P27" s="343">
        <v>94.170931654513339</v>
      </c>
      <c r="Q27" s="340">
        <v>0</v>
      </c>
      <c r="R27" s="340">
        <v>0</v>
      </c>
      <c r="S27" s="343">
        <v>0</v>
      </c>
      <c r="T27" s="340">
        <v>0</v>
      </c>
      <c r="U27" s="340">
        <v>127</v>
      </c>
      <c r="V27" s="343">
        <v>0</v>
      </c>
      <c r="W27" s="196" t="s">
        <v>285</v>
      </c>
      <c r="X27" s="197">
        <v>2126</v>
      </c>
      <c r="Y27" s="340">
        <v>0</v>
      </c>
      <c r="Z27" s="340">
        <v>0</v>
      </c>
      <c r="AA27" s="343">
        <v>0</v>
      </c>
      <c r="AB27" s="340">
        <v>0</v>
      </c>
      <c r="AC27" s="340">
        <v>1027</v>
      </c>
      <c r="AD27" s="343">
        <v>0</v>
      </c>
      <c r="AE27" s="340">
        <v>0</v>
      </c>
      <c r="AF27" s="340">
        <v>6</v>
      </c>
      <c r="AG27" s="343">
        <v>0</v>
      </c>
      <c r="AH27" s="196" t="s">
        <v>285</v>
      </c>
      <c r="AI27" s="197">
        <v>2126</v>
      </c>
      <c r="AJ27" s="340">
        <v>0</v>
      </c>
      <c r="AK27" s="340">
        <v>0</v>
      </c>
      <c r="AL27" s="343">
        <v>0</v>
      </c>
      <c r="AM27" s="340">
        <v>4838</v>
      </c>
      <c r="AN27" s="340">
        <v>24399</v>
      </c>
      <c r="AO27" s="343">
        <v>504.31996692848281</v>
      </c>
      <c r="AP27" s="340">
        <v>90</v>
      </c>
      <c r="AQ27" s="340">
        <v>446</v>
      </c>
      <c r="AR27" s="343">
        <v>495.55555555555554</v>
      </c>
      <c r="AS27" s="196" t="s">
        <v>285</v>
      </c>
      <c r="AT27" s="197">
        <v>2126</v>
      </c>
      <c r="AU27" s="340">
        <v>0</v>
      </c>
      <c r="AV27" s="340">
        <v>0</v>
      </c>
      <c r="AW27" s="343">
        <v>0</v>
      </c>
      <c r="AX27" s="340">
        <v>50626</v>
      </c>
      <c r="AY27" s="340">
        <v>431462</v>
      </c>
      <c r="AZ27" s="343">
        <v>852.25378264133053</v>
      </c>
      <c r="BA27" s="340">
        <v>1863</v>
      </c>
      <c r="BB27" s="340">
        <v>263621</v>
      </c>
      <c r="BC27" s="343">
        <v>14150.348899624263</v>
      </c>
      <c r="BD27" s="196" t="s">
        <v>285</v>
      </c>
      <c r="BE27" s="197">
        <v>2126</v>
      </c>
      <c r="BF27" s="340">
        <v>48763</v>
      </c>
      <c r="BG27" s="340">
        <v>155893</v>
      </c>
      <c r="BH27" s="343">
        <v>319.69526075097923</v>
      </c>
      <c r="BI27" s="340">
        <v>0</v>
      </c>
      <c r="BJ27" s="340">
        <v>11948</v>
      </c>
      <c r="BK27" s="343">
        <v>0</v>
      </c>
      <c r="BL27" s="340">
        <v>0</v>
      </c>
      <c r="BM27" s="340">
        <v>0</v>
      </c>
      <c r="BN27" s="343">
        <v>0</v>
      </c>
      <c r="BO27" s="196" t="s">
        <v>285</v>
      </c>
      <c r="BP27" s="197">
        <v>2126</v>
      </c>
      <c r="BQ27" s="340">
        <v>1173</v>
      </c>
      <c r="BR27" s="340">
        <v>983</v>
      </c>
      <c r="BS27" s="343">
        <v>83.802216538789423</v>
      </c>
      <c r="BT27" s="340">
        <v>1173</v>
      </c>
      <c r="BU27" s="340">
        <v>983</v>
      </c>
      <c r="BV27" s="343">
        <v>83.802216538789423</v>
      </c>
      <c r="BW27" s="340">
        <v>0</v>
      </c>
      <c r="BX27" s="340">
        <v>0</v>
      </c>
      <c r="BY27" s="344">
        <v>0</v>
      </c>
    </row>
    <row r="28" spans="1:77" ht="13.5" customHeight="1" x14ac:dyDescent="0.25">
      <c r="A28" s="196" t="s">
        <v>286</v>
      </c>
      <c r="B28" s="197">
        <v>2127</v>
      </c>
      <c r="C28" s="340">
        <v>1121186</v>
      </c>
      <c r="D28" s="340">
        <v>658079</v>
      </c>
      <c r="E28" s="343">
        <v>58.69489986496442</v>
      </c>
      <c r="F28" s="340">
        <v>15669</v>
      </c>
      <c r="G28" s="340">
        <v>61817</v>
      </c>
      <c r="H28" s="343">
        <v>394.51783776884292</v>
      </c>
      <c r="I28" s="340">
        <v>15669</v>
      </c>
      <c r="J28" s="340">
        <v>61531</v>
      </c>
      <c r="K28" s="343">
        <v>392.69257770119344</v>
      </c>
      <c r="L28" s="196" t="s">
        <v>286</v>
      </c>
      <c r="M28" s="197">
        <v>2127</v>
      </c>
      <c r="N28" s="340">
        <v>0</v>
      </c>
      <c r="O28" s="340">
        <v>0</v>
      </c>
      <c r="P28" s="343">
        <v>0</v>
      </c>
      <c r="Q28" s="340">
        <v>0</v>
      </c>
      <c r="R28" s="340">
        <v>0</v>
      </c>
      <c r="S28" s="343">
        <v>0</v>
      </c>
      <c r="T28" s="340">
        <v>0</v>
      </c>
      <c r="U28" s="340">
        <v>91</v>
      </c>
      <c r="V28" s="343">
        <v>0</v>
      </c>
      <c r="W28" s="196" t="s">
        <v>286</v>
      </c>
      <c r="X28" s="197">
        <v>2127</v>
      </c>
      <c r="Y28" s="340">
        <v>0</v>
      </c>
      <c r="Z28" s="340">
        <v>0</v>
      </c>
      <c r="AA28" s="343">
        <v>0</v>
      </c>
      <c r="AB28" s="340">
        <v>0</v>
      </c>
      <c r="AC28" s="340">
        <v>136</v>
      </c>
      <c r="AD28" s="343">
        <v>0</v>
      </c>
      <c r="AE28" s="340">
        <v>0</v>
      </c>
      <c r="AF28" s="340">
        <v>0</v>
      </c>
      <c r="AG28" s="343">
        <v>0</v>
      </c>
      <c r="AH28" s="196" t="s">
        <v>286</v>
      </c>
      <c r="AI28" s="197">
        <v>2127</v>
      </c>
      <c r="AJ28" s="340">
        <v>0</v>
      </c>
      <c r="AK28" s="340">
        <v>59</v>
      </c>
      <c r="AL28" s="343">
        <v>0</v>
      </c>
      <c r="AM28" s="340">
        <v>884</v>
      </c>
      <c r="AN28" s="340">
        <v>6263</v>
      </c>
      <c r="AO28" s="343">
        <v>708.48416289592762</v>
      </c>
      <c r="AP28" s="340">
        <v>0</v>
      </c>
      <c r="AQ28" s="340">
        <v>3979</v>
      </c>
      <c r="AR28" s="343">
        <v>0</v>
      </c>
      <c r="AS28" s="196" t="s">
        <v>286</v>
      </c>
      <c r="AT28" s="197">
        <v>2127</v>
      </c>
      <c r="AU28" s="340">
        <v>0</v>
      </c>
      <c r="AV28" s="340">
        <v>0</v>
      </c>
      <c r="AW28" s="343">
        <v>0</v>
      </c>
      <c r="AX28" s="340">
        <v>1103633</v>
      </c>
      <c r="AY28" s="340">
        <v>589134</v>
      </c>
      <c r="AZ28" s="343">
        <v>53.38133238132604</v>
      </c>
      <c r="BA28" s="340">
        <v>0</v>
      </c>
      <c r="BB28" s="340">
        <v>9333</v>
      </c>
      <c r="BC28" s="343">
        <v>0</v>
      </c>
      <c r="BD28" s="196" t="s">
        <v>286</v>
      </c>
      <c r="BE28" s="197">
        <v>2127</v>
      </c>
      <c r="BF28" s="340">
        <v>1103633</v>
      </c>
      <c r="BG28" s="340">
        <v>481468</v>
      </c>
      <c r="BH28" s="343">
        <v>43.625734279420783</v>
      </c>
      <c r="BI28" s="340">
        <v>0</v>
      </c>
      <c r="BJ28" s="340">
        <v>98333</v>
      </c>
      <c r="BK28" s="343">
        <v>0</v>
      </c>
      <c r="BL28" s="340">
        <v>0</v>
      </c>
      <c r="BM28" s="340">
        <v>0</v>
      </c>
      <c r="BN28" s="343">
        <v>0</v>
      </c>
      <c r="BO28" s="196" t="s">
        <v>286</v>
      </c>
      <c r="BP28" s="197">
        <v>2127</v>
      </c>
      <c r="BQ28" s="340">
        <v>1000</v>
      </c>
      <c r="BR28" s="340">
        <v>865</v>
      </c>
      <c r="BS28" s="343">
        <v>86.5</v>
      </c>
      <c r="BT28" s="340">
        <v>1000</v>
      </c>
      <c r="BU28" s="340">
        <v>863</v>
      </c>
      <c r="BV28" s="343">
        <v>86.3</v>
      </c>
      <c r="BW28" s="340">
        <v>0</v>
      </c>
      <c r="BX28" s="340">
        <v>0</v>
      </c>
      <c r="BY28" s="344">
        <v>0</v>
      </c>
    </row>
    <row r="29" spans="1:77" ht="13.5" customHeight="1" x14ac:dyDescent="0.25">
      <c r="A29" s="196" t="s">
        <v>287</v>
      </c>
      <c r="B29" s="197">
        <v>2129</v>
      </c>
      <c r="C29" s="340">
        <v>608947</v>
      </c>
      <c r="D29" s="340">
        <v>1079792</v>
      </c>
      <c r="E29" s="343">
        <v>177.32117901886372</v>
      </c>
      <c r="F29" s="340">
        <v>562268</v>
      </c>
      <c r="G29" s="340">
        <v>897209</v>
      </c>
      <c r="H29" s="343">
        <v>159.56963583202315</v>
      </c>
      <c r="I29" s="340">
        <v>0</v>
      </c>
      <c r="J29" s="340">
        <v>293</v>
      </c>
      <c r="K29" s="343">
        <v>0</v>
      </c>
      <c r="L29" s="196" t="s">
        <v>287</v>
      </c>
      <c r="M29" s="197">
        <v>2129</v>
      </c>
      <c r="N29" s="340">
        <v>25000</v>
      </c>
      <c r="O29" s="340">
        <v>25000</v>
      </c>
      <c r="P29" s="343">
        <v>100</v>
      </c>
      <c r="Q29" s="340">
        <v>0</v>
      </c>
      <c r="R29" s="340">
        <v>0</v>
      </c>
      <c r="S29" s="343">
        <v>0</v>
      </c>
      <c r="T29" s="340">
        <v>14500</v>
      </c>
      <c r="U29" s="340">
        <v>14078</v>
      </c>
      <c r="V29" s="343">
        <v>97.089655172413799</v>
      </c>
      <c r="W29" s="196" t="s">
        <v>287</v>
      </c>
      <c r="X29" s="197">
        <v>2129</v>
      </c>
      <c r="Y29" s="340">
        <v>0</v>
      </c>
      <c r="Z29" s="340">
        <v>11</v>
      </c>
      <c r="AA29" s="343">
        <v>0</v>
      </c>
      <c r="AB29" s="340">
        <v>610</v>
      </c>
      <c r="AC29" s="340">
        <v>665</v>
      </c>
      <c r="AD29" s="343">
        <v>109.01639344262296</v>
      </c>
      <c r="AE29" s="340">
        <v>0</v>
      </c>
      <c r="AF29" s="340">
        <v>0</v>
      </c>
      <c r="AG29" s="343">
        <v>0</v>
      </c>
      <c r="AH29" s="196" t="s">
        <v>287</v>
      </c>
      <c r="AI29" s="197">
        <v>2129</v>
      </c>
      <c r="AJ29" s="340">
        <v>0</v>
      </c>
      <c r="AK29" s="340">
        <v>0</v>
      </c>
      <c r="AL29" s="343">
        <v>0</v>
      </c>
      <c r="AM29" s="340">
        <v>29773</v>
      </c>
      <c r="AN29" s="340">
        <v>26615</v>
      </c>
      <c r="AO29" s="343">
        <v>89.393074261915146</v>
      </c>
      <c r="AP29" s="340">
        <v>0</v>
      </c>
      <c r="AQ29" s="340">
        <v>149</v>
      </c>
      <c r="AR29" s="343">
        <v>0</v>
      </c>
      <c r="AS29" s="196" t="s">
        <v>287</v>
      </c>
      <c r="AT29" s="197">
        <v>2129</v>
      </c>
      <c r="AU29" s="340">
        <v>0</v>
      </c>
      <c r="AV29" s="340">
        <v>0</v>
      </c>
      <c r="AW29" s="343">
        <v>0</v>
      </c>
      <c r="AX29" s="340">
        <v>16081</v>
      </c>
      <c r="AY29" s="340">
        <v>155070</v>
      </c>
      <c r="AZ29" s="343">
        <v>964.30570238169264</v>
      </c>
      <c r="BA29" s="340">
        <v>6145</v>
      </c>
      <c r="BB29" s="340">
        <v>18129</v>
      </c>
      <c r="BC29" s="343">
        <v>295.02034174125305</v>
      </c>
      <c r="BD29" s="196" t="s">
        <v>287</v>
      </c>
      <c r="BE29" s="197">
        <v>2129</v>
      </c>
      <c r="BF29" s="340">
        <v>9936</v>
      </c>
      <c r="BG29" s="340">
        <v>120913</v>
      </c>
      <c r="BH29" s="343">
        <v>1216.9182769726249</v>
      </c>
      <c r="BI29" s="340">
        <v>0</v>
      </c>
      <c r="BJ29" s="340">
        <v>16028</v>
      </c>
      <c r="BK29" s="343">
        <v>0</v>
      </c>
      <c r="BL29" s="340">
        <v>0</v>
      </c>
      <c r="BM29" s="340">
        <v>0</v>
      </c>
      <c r="BN29" s="343">
        <v>0</v>
      </c>
      <c r="BO29" s="196" t="s">
        <v>287</v>
      </c>
      <c r="BP29" s="197">
        <v>2129</v>
      </c>
      <c r="BQ29" s="340">
        <v>825</v>
      </c>
      <c r="BR29" s="340">
        <v>898</v>
      </c>
      <c r="BS29" s="343">
        <v>108.84848484848484</v>
      </c>
      <c r="BT29" s="340">
        <v>825</v>
      </c>
      <c r="BU29" s="340">
        <v>898</v>
      </c>
      <c r="BV29" s="343">
        <v>108.84848484848484</v>
      </c>
      <c r="BW29" s="340">
        <v>0</v>
      </c>
      <c r="BX29" s="340">
        <v>0</v>
      </c>
      <c r="BY29" s="344">
        <v>0</v>
      </c>
    </row>
    <row r="30" spans="1:77" ht="13.5" customHeight="1" x14ac:dyDescent="0.25">
      <c r="A30" s="196" t="s">
        <v>288</v>
      </c>
      <c r="B30" s="197">
        <v>2131</v>
      </c>
      <c r="C30" s="340">
        <v>645</v>
      </c>
      <c r="D30" s="340">
        <v>642</v>
      </c>
      <c r="E30" s="343">
        <v>99.534883720930225</v>
      </c>
      <c r="F30" s="340">
        <v>420</v>
      </c>
      <c r="G30" s="340">
        <v>520</v>
      </c>
      <c r="H30" s="343">
        <v>123.80952380952381</v>
      </c>
      <c r="I30" s="340">
        <v>420</v>
      </c>
      <c r="J30" s="340">
        <v>520</v>
      </c>
      <c r="K30" s="343">
        <v>123.80952380952381</v>
      </c>
      <c r="L30" s="196" t="s">
        <v>288</v>
      </c>
      <c r="M30" s="197">
        <v>2131</v>
      </c>
      <c r="N30" s="340">
        <v>0</v>
      </c>
      <c r="O30" s="340">
        <v>0</v>
      </c>
      <c r="P30" s="343">
        <v>0</v>
      </c>
      <c r="Q30" s="340">
        <v>0</v>
      </c>
      <c r="R30" s="340">
        <v>0</v>
      </c>
      <c r="S30" s="343">
        <v>0</v>
      </c>
      <c r="T30" s="340">
        <v>0</v>
      </c>
      <c r="U30" s="340">
        <v>0</v>
      </c>
      <c r="V30" s="343">
        <v>0</v>
      </c>
      <c r="W30" s="196" t="s">
        <v>288</v>
      </c>
      <c r="X30" s="197">
        <v>2131</v>
      </c>
      <c r="Y30" s="340">
        <v>0</v>
      </c>
      <c r="Z30" s="340">
        <v>0</v>
      </c>
      <c r="AA30" s="343">
        <v>0</v>
      </c>
      <c r="AB30" s="340">
        <v>0</v>
      </c>
      <c r="AC30" s="340">
        <v>0</v>
      </c>
      <c r="AD30" s="343">
        <v>0</v>
      </c>
      <c r="AE30" s="340">
        <v>0</v>
      </c>
      <c r="AF30" s="340">
        <v>0</v>
      </c>
      <c r="AG30" s="343">
        <v>0</v>
      </c>
      <c r="AH30" s="196" t="s">
        <v>288</v>
      </c>
      <c r="AI30" s="197">
        <v>2131</v>
      </c>
      <c r="AJ30" s="340">
        <v>0</v>
      </c>
      <c r="AK30" s="340">
        <v>0</v>
      </c>
      <c r="AL30" s="343">
        <v>0</v>
      </c>
      <c r="AM30" s="340">
        <v>215</v>
      </c>
      <c r="AN30" s="340">
        <v>112</v>
      </c>
      <c r="AO30" s="343">
        <v>52.093023255813954</v>
      </c>
      <c r="AP30" s="340">
        <v>0</v>
      </c>
      <c r="AQ30" s="340">
        <v>0</v>
      </c>
      <c r="AR30" s="343">
        <v>0</v>
      </c>
      <c r="AS30" s="196" t="s">
        <v>288</v>
      </c>
      <c r="AT30" s="197">
        <v>2131</v>
      </c>
      <c r="AU30" s="340">
        <v>0</v>
      </c>
      <c r="AV30" s="340">
        <v>0</v>
      </c>
      <c r="AW30" s="343">
        <v>0</v>
      </c>
      <c r="AX30" s="340">
        <v>0</v>
      </c>
      <c r="AY30" s="340">
        <v>0</v>
      </c>
      <c r="AZ30" s="343">
        <v>0</v>
      </c>
      <c r="BA30" s="340">
        <v>0</v>
      </c>
      <c r="BB30" s="340">
        <v>0</v>
      </c>
      <c r="BC30" s="343">
        <v>0</v>
      </c>
      <c r="BD30" s="196" t="s">
        <v>288</v>
      </c>
      <c r="BE30" s="197">
        <v>2131</v>
      </c>
      <c r="BF30" s="340">
        <v>0</v>
      </c>
      <c r="BG30" s="340">
        <v>0</v>
      </c>
      <c r="BH30" s="343">
        <v>0</v>
      </c>
      <c r="BI30" s="340">
        <v>0</v>
      </c>
      <c r="BJ30" s="340">
        <v>0</v>
      </c>
      <c r="BK30" s="343">
        <v>0</v>
      </c>
      <c r="BL30" s="340">
        <v>0</v>
      </c>
      <c r="BM30" s="340">
        <v>0</v>
      </c>
      <c r="BN30" s="343">
        <v>0</v>
      </c>
      <c r="BO30" s="196" t="s">
        <v>288</v>
      </c>
      <c r="BP30" s="197">
        <v>2131</v>
      </c>
      <c r="BQ30" s="340">
        <v>10</v>
      </c>
      <c r="BR30" s="340">
        <v>10</v>
      </c>
      <c r="BS30" s="343">
        <v>100</v>
      </c>
      <c r="BT30" s="340">
        <v>10</v>
      </c>
      <c r="BU30" s="340">
        <v>10</v>
      </c>
      <c r="BV30" s="343">
        <v>100</v>
      </c>
      <c r="BW30" s="340">
        <v>0</v>
      </c>
      <c r="BX30" s="340">
        <v>0</v>
      </c>
      <c r="BY30" s="344">
        <v>0</v>
      </c>
    </row>
    <row r="31" spans="1:77" ht="13.5" customHeight="1" x14ac:dyDescent="0.25">
      <c r="A31" s="196" t="s">
        <v>289</v>
      </c>
      <c r="B31" s="197">
        <v>2132</v>
      </c>
      <c r="C31" s="340">
        <v>14623</v>
      </c>
      <c r="D31" s="340">
        <v>13620</v>
      </c>
      <c r="E31" s="343">
        <v>93.140942351090757</v>
      </c>
      <c r="F31" s="340">
        <v>14550</v>
      </c>
      <c r="G31" s="340">
        <v>13467</v>
      </c>
      <c r="H31" s="343">
        <v>92.55670103092784</v>
      </c>
      <c r="I31" s="340">
        <v>636</v>
      </c>
      <c r="J31" s="340">
        <v>753</v>
      </c>
      <c r="K31" s="343">
        <v>118.39622641509433</v>
      </c>
      <c r="L31" s="196" t="s">
        <v>289</v>
      </c>
      <c r="M31" s="197">
        <v>2132</v>
      </c>
      <c r="N31" s="340">
        <v>0</v>
      </c>
      <c r="O31" s="340">
        <v>0</v>
      </c>
      <c r="P31" s="343">
        <v>0</v>
      </c>
      <c r="Q31" s="340">
        <v>0</v>
      </c>
      <c r="R31" s="340">
        <v>0</v>
      </c>
      <c r="S31" s="343">
        <v>0</v>
      </c>
      <c r="T31" s="340">
        <v>0</v>
      </c>
      <c r="U31" s="340">
        <v>0</v>
      </c>
      <c r="V31" s="343">
        <v>0</v>
      </c>
      <c r="W31" s="196" t="s">
        <v>289</v>
      </c>
      <c r="X31" s="197">
        <v>2132</v>
      </c>
      <c r="Y31" s="340">
        <v>0</v>
      </c>
      <c r="Z31" s="340">
        <v>0</v>
      </c>
      <c r="AA31" s="343">
        <v>0</v>
      </c>
      <c r="AB31" s="340">
        <v>0</v>
      </c>
      <c r="AC31" s="340">
        <v>0</v>
      </c>
      <c r="AD31" s="343">
        <v>0</v>
      </c>
      <c r="AE31" s="340">
        <v>0</v>
      </c>
      <c r="AF31" s="340">
        <v>0</v>
      </c>
      <c r="AG31" s="343">
        <v>0</v>
      </c>
      <c r="AH31" s="196" t="s">
        <v>289</v>
      </c>
      <c r="AI31" s="197">
        <v>2132</v>
      </c>
      <c r="AJ31" s="340">
        <v>0</v>
      </c>
      <c r="AK31" s="340">
        <v>0</v>
      </c>
      <c r="AL31" s="343">
        <v>0</v>
      </c>
      <c r="AM31" s="340">
        <v>73</v>
      </c>
      <c r="AN31" s="340">
        <v>152</v>
      </c>
      <c r="AO31" s="343">
        <v>208.21917808219177</v>
      </c>
      <c r="AP31" s="340">
        <v>0</v>
      </c>
      <c r="AQ31" s="340">
        <v>0</v>
      </c>
      <c r="AR31" s="343">
        <v>0</v>
      </c>
      <c r="AS31" s="196" t="s">
        <v>289</v>
      </c>
      <c r="AT31" s="197">
        <v>2132</v>
      </c>
      <c r="AU31" s="340">
        <v>0</v>
      </c>
      <c r="AV31" s="340">
        <v>0</v>
      </c>
      <c r="AW31" s="343">
        <v>0</v>
      </c>
      <c r="AX31" s="340">
        <v>0</v>
      </c>
      <c r="AY31" s="340">
        <v>0</v>
      </c>
      <c r="AZ31" s="343">
        <v>0</v>
      </c>
      <c r="BA31" s="340">
        <v>0</v>
      </c>
      <c r="BB31" s="340">
        <v>0</v>
      </c>
      <c r="BC31" s="343">
        <v>0</v>
      </c>
      <c r="BD31" s="196" t="s">
        <v>289</v>
      </c>
      <c r="BE31" s="197">
        <v>2132</v>
      </c>
      <c r="BF31" s="340">
        <v>0</v>
      </c>
      <c r="BG31" s="340">
        <v>0</v>
      </c>
      <c r="BH31" s="343">
        <v>0</v>
      </c>
      <c r="BI31" s="340">
        <v>0</v>
      </c>
      <c r="BJ31" s="340">
        <v>0</v>
      </c>
      <c r="BK31" s="343">
        <v>0</v>
      </c>
      <c r="BL31" s="340">
        <v>0</v>
      </c>
      <c r="BM31" s="340">
        <v>0</v>
      </c>
      <c r="BN31" s="343">
        <v>0</v>
      </c>
      <c r="BO31" s="196" t="s">
        <v>289</v>
      </c>
      <c r="BP31" s="197">
        <v>2132</v>
      </c>
      <c r="BQ31" s="340">
        <v>0</v>
      </c>
      <c r="BR31" s="340">
        <v>1</v>
      </c>
      <c r="BS31" s="343">
        <v>0</v>
      </c>
      <c r="BT31" s="340">
        <v>0</v>
      </c>
      <c r="BU31" s="340">
        <v>1</v>
      </c>
      <c r="BV31" s="343">
        <v>0</v>
      </c>
      <c r="BW31" s="340">
        <v>0</v>
      </c>
      <c r="BX31" s="340">
        <v>0</v>
      </c>
      <c r="BY31" s="344">
        <v>0</v>
      </c>
    </row>
    <row r="32" spans="1:77" ht="13.5" customHeight="1" x14ac:dyDescent="0.25">
      <c r="A32" s="196" t="s">
        <v>290</v>
      </c>
      <c r="B32" s="197">
        <v>2133</v>
      </c>
      <c r="C32" s="340">
        <v>32</v>
      </c>
      <c r="D32" s="340">
        <v>45</v>
      </c>
      <c r="E32" s="343">
        <v>140.625</v>
      </c>
      <c r="F32" s="340">
        <v>0</v>
      </c>
      <c r="G32" s="340">
        <v>0</v>
      </c>
      <c r="H32" s="343">
        <v>0</v>
      </c>
      <c r="I32" s="340">
        <v>0</v>
      </c>
      <c r="J32" s="340">
        <v>0</v>
      </c>
      <c r="K32" s="343">
        <v>0</v>
      </c>
      <c r="L32" s="196" t="s">
        <v>290</v>
      </c>
      <c r="M32" s="197">
        <v>2133</v>
      </c>
      <c r="N32" s="340">
        <v>0</v>
      </c>
      <c r="O32" s="340">
        <v>0</v>
      </c>
      <c r="P32" s="343">
        <v>0</v>
      </c>
      <c r="Q32" s="340">
        <v>0</v>
      </c>
      <c r="R32" s="340">
        <v>0</v>
      </c>
      <c r="S32" s="343">
        <v>0</v>
      </c>
      <c r="T32" s="340">
        <v>0</v>
      </c>
      <c r="U32" s="340">
        <v>0</v>
      </c>
      <c r="V32" s="343">
        <v>0</v>
      </c>
      <c r="W32" s="196" t="s">
        <v>290</v>
      </c>
      <c r="X32" s="197">
        <v>2133</v>
      </c>
      <c r="Y32" s="340">
        <v>0</v>
      </c>
      <c r="Z32" s="340">
        <v>0</v>
      </c>
      <c r="AA32" s="343">
        <v>0</v>
      </c>
      <c r="AB32" s="340">
        <v>0</v>
      </c>
      <c r="AC32" s="340">
        <v>0</v>
      </c>
      <c r="AD32" s="343">
        <v>0</v>
      </c>
      <c r="AE32" s="340">
        <v>0</v>
      </c>
      <c r="AF32" s="340">
        <v>0</v>
      </c>
      <c r="AG32" s="343">
        <v>0</v>
      </c>
      <c r="AH32" s="196" t="s">
        <v>290</v>
      </c>
      <c r="AI32" s="197">
        <v>2133</v>
      </c>
      <c r="AJ32" s="340">
        <v>0</v>
      </c>
      <c r="AK32" s="340">
        <v>0</v>
      </c>
      <c r="AL32" s="343">
        <v>0</v>
      </c>
      <c r="AM32" s="340">
        <v>32</v>
      </c>
      <c r="AN32" s="340">
        <v>45</v>
      </c>
      <c r="AO32" s="343">
        <v>140.625</v>
      </c>
      <c r="AP32" s="340">
        <v>0</v>
      </c>
      <c r="AQ32" s="340">
        <v>0</v>
      </c>
      <c r="AR32" s="343">
        <v>0</v>
      </c>
      <c r="AS32" s="196" t="s">
        <v>290</v>
      </c>
      <c r="AT32" s="197">
        <v>2133</v>
      </c>
      <c r="AU32" s="340">
        <v>0</v>
      </c>
      <c r="AV32" s="340">
        <v>0</v>
      </c>
      <c r="AW32" s="343">
        <v>0</v>
      </c>
      <c r="AX32" s="340">
        <v>0</v>
      </c>
      <c r="AY32" s="340">
        <v>0</v>
      </c>
      <c r="AZ32" s="343">
        <v>0</v>
      </c>
      <c r="BA32" s="340">
        <v>0</v>
      </c>
      <c r="BB32" s="340">
        <v>0</v>
      </c>
      <c r="BC32" s="343">
        <v>0</v>
      </c>
      <c r="BD32" s="196" t="s">
        <v>290</v>
      </c>
      <c r="BE32" s="197">
        <v>2133</v>
      </c>
      <c r="BF32" s="340">
        <v>0</v>
      </c>
      <c r="BG32" s="340">
        <v>0</v>
      </c>
      <c r="BH32" s="343">
        <v>0</v>
      </c>
      <c r="BI32" s="340">
        <v>0</v>
      </c>
      <c r="BJ32" s="340">
        <v>0</v>
      </c>
      <c r="BK32" s="343">
        <v>0</v>
      </c>
      <c r="BL32" s="340">
        <v>0</v>
      </c>
      <c r="BM32" s="340">
        <v>0</v>
      </c>
      <c r="BN32" s="343">
        <v>0</v>
      </c>
      <c r="BO32" s="196" t="s">
        <v>290</v>
      </c>
      <c r="BP32" s="197">
        <v>2133</v>
      </c>
      <c r="BQ32" s="340">
        <v>0</v>
      </c>
      <c r="BR32" s="340">
        <v>0</v>
      </c>
      <c r="BS32" s="343">
        <v>0</v>
      </c>
      <c r="BT32" s="340">
        <v>0</v>
      </c>
      <c r="BU32" s="340">
        <v>0</v>
      </c>
      <c r="BV32" s="343">
        <v>0</v>
      </c>
      <c r="BW32" s="340">
        <v>0</v>
      </c>
      <c r="BX32" s="340">
        <v>0</v>
      </c>
      <c r="BY32" s="344">
        <v>0</v>
      </c>
    </row>
    <row r="33" spans="1:77" ht="13.5" customHeight="1" x14ac:dyDescent="0.25">
      <c r="A33" s="196" t="s">
        <v>310</v>
      </c>
      <c r="B33" s="197">
        <v>2134</v>
      </c>
      <c r="C33" s="340">
        <v>23</v>
      </c>
      <c r="D33" s="340">
        <v>111</v>
      </c>
      <c r="E33" s="343">
        <v>482.60869565217388</v>
      </c>
      <c r="F33" s="340">
        <v>0</v>
      </c>
      <c r="G33" s="340">
        <v>0</v>
      </c>
      <c r="H33" s="343">
        <v>0</v>
      </c>
      <c r="I33" s="340">
        <v>0</v>
      </c>
      <c r="J33" s="340">
        <v>0</v>
      </c>
      <c r="K33" s="343">
        <v>0</v>
      </c>
      <c r="L33" s="196" t="s">
        <v>310</v>
      </c>
      <c r="M33" s="197">
        <v>2134</v>
      </c>
      <c r="N33" s="340">
        <v>0</v>
      </c>
      <c r="O33" s="340">
        <v>0</v>
      </c>
      <c r="P33" s="343">
        <v>0</v>
      </c>
      <c r="Q33" s="340">
        <v>0</v>
      </c>
      <c r="R33" s="340">
        <v>0</v>
      </c>
      <c r="S33" s="343">
        <v>0</v>
      </c>
      <c r="T33" s="340">
        <v>0</v>
      </c>
      <c r="U33" s="340">
        <v>0</v>
      </c>
      <c r="V33" s="343">
        <v>0</v>
      </c>
      <c r="W33" s="196" t="s">
        <v>310</v>
      </c>
      <c r="X33" s="197">
        <v>2134</v>
      </c>
      <c r="Y33" s="340">
        <v>0</v>
      </c>
      <c r="Z33" s="340">
        <v>0</v>
      </c>
      <c r="AA33" s="343">
        <v>0</v>
      </c>
      <c r="AB33" s="340">
        <v>0</v>
      </c>
      <c r="AC33" s="340">
        <v>0</v>
      </c>
      <c r="AD33" s="343">
        <v>0</v>
      </c>
      <c r="AE33" s="340">
        <v>0</v>
      </c>
      <c r="AF33" s="340">
        <v>0</v>
      </c>
      <c r="AG33" s="343">
        <v>0</v>
      </c>
      <c r="AH33" s="196" t="s">
        <v>310</v>
      </c>
      <c r="AI33" s="197">
        <v>2134</v>
      </c>
      <c r="AJ33" s="340">
        <v>0</v>
      </c>
      <c r="AK33" s="340">
        <v>0</v>
      </c>
      <c r="AL33" s="343">
        <v>0</v>
      </c>
      <c r="AM33" s="340">
        <v>0</v>
      </c>
      <c r="AN33" s="340">
        <v>88</v>
      </c>
      <c r="AO33" s="343">
        <v>0</v>
      </c>
      <c r="AP33" s="340">
        <v>0</v>
      </c>
      <c r="AQ33" s="340">
        <v>0</v>
      </c>
      <c r="AR33" s="343">
        <v>0</v>
      </c>
      <c r="AS33" s="196" t="s">
        <v>310</v>
      </c>
      <c r="AT33" s="197">
        <v>2134</v>
      </c>
      <c r="AU33" s="340">
        <v>0</v>
      </c>
      <c r="AV33" s="340">
        <v>0</v>
      </c>
      <c r="AW33" s="343">
        <v>0</v>
      </c>
      <c r="AX33" s="340">
        <v>0</v>
      </c>
      <c r="AY33" s="340">
        <v>0</v>
      </c>
      <c r="AZ33" s="343">
        <v>0</v>
      </c>
      <c r="BA33" s="340">
        <v>0</v>
      </c>
      <c r="BB33" s="340">
        <v>0</v>
      </c>
      <c r="BC33" s="343">
        <v>0</v>
      </c>
      <c r="BD33" s="196" t="s">
        <v>310</v>
      </c>
      <c r="BE33" s="197">
        <v>2134</v>
      </c>
      <c r="BF33" s="340">
        <v>0</v>
      </c>
      <c r="BG33" s="340">
        <v>0</v>
      </c>
      <c r="BH33" s="343">
        <v>0</v>
      </c>
      <c r="BI33" s="340">
        <v>0</v>
      </c>
      <c r="BJ33" s="340">
        <v>0</v>
      </c>
      <c r="BK33" s="343">
        <v>0</v>
      </c>
      <c r="BL33" s="340">
        <v>0</v>
      </c>
      <c r="BM33" s="340">
        <v>0</v>
      </c>
      <c r="BN33" s="343">
        <v>0</v>
      </c>
      <c r="BO33" s="196" t="s">
        <v>310</v>
      </c>
      <c r="BP33" s="197">
        <v>2134</v>
      </c>
      <c r="BQ33" s="340">
        <v>23</v>
      </c>
      <c r="BR33" s="340">
        <v>23</v>
      </c>
      <c r="BS33" s="343">
        <v>100</v>
      </c>
      <c r="BT33" s="340">
        <v>23</v>
      </c>
      <c r="BU33" s="340">
        <v>23</v>
      </c>
      <c r="BV33" s="343">
        <v>100</v>
      </c>
      <c r="BW33" s="340">
        <v>0</v>
      </c>
      <c r="BX33" s="340">
        <v>0</v>
      </c>
      <c r="BY33" s="344">
        <v>0</v>
      </c>
    </row>
    <row r="34" spans="1:77" ht="13.5" customHeight="1" x14ac:dyDescent="0.25">
      <c r="A34" s="196" t="s">
        <v>292</v>
      </c>
      <c r="B34" s="197">
        <v>2136</v>
      </c>
      <c r="C34" s="340">
        <v>1019</v>
      </c>
      <c r="D34" s="340">
        <v>1065</v>
      </c>
      <c r="E34" s="343">
        <v>104.51422963689893</v>
      </c>
      <c r="F34" s="340">
        <v>0</v>
      </c>
      <c r="G34" s="340">
        <v>0</v>
      </c>
      <c r="H34" s="343">
        <v>0</v>
      </c>
      <c r="I34" s="340">
        <v>0</v>
      </c>
      <c r="J34" s="340">
        <v>0</v>
      </c>
      <c r="K34" s="343">
        <v>0</v>
      </c>
      <c r="L34" s="196" t="s">
        <v>292</v>
      </c>
      <c r="M34" s="197">
        <v>2136</v>
      </c>
      <c r="N34" s="340">
        <v>0</v>
      </c>
      <c r="O34" s="340">
        <v>0</v>
      </c>
      <c r="P34" s="343">
        <v>0</v>
      </c>
      <c r="Q34" s="340">
        <v>0</v>
      </c>
      <c r="R34" s="340">
        <v>0</v>
      </c>
      <c r="S34" s="343">
        <v>0</v>
      </c>
      <c r="T34" s="340">
        <v>0</v>
      </c>
      <c r="U34" s="340">
        <v>0</v>
      </c>
      <c r="V34" s="343">
        <v>0</v>
      </c>
      <c r="W34" s="196" t="s">
        <v>292</v>
      </c>
      <c r="X34" s="197">
        <v>2136</v>
      </c>
      <c r="Y34" s="340">
        <v>0</v>
      </c>
      <c r="Z34" s="340">
        <v>0</v>
      </c>
      <c r="AA34" s="343">
        <v>0</v>
      </c>
      <c r="AB34" s="340">
        <v>0</v>
      </c>
      <c r="AC34" s="340">
        <v>0</v>
      </c>
      <c r="AD34" s="343">
        <v>0</v>
      </c>
      <c r="AE34" s="340">
        <v>0</v>
      </c>
      <c r="AF34" s="340">
        <v>0</v>
      </c>
      <c r="AG34" s="343">
        <v>0</v>
      </c>
      <c r="AH34" s="196" t="s">
        <v>292</v>
      </c>
      <c r="AI34" s="197">
        <v>2136</v>
      </c>
      <c r="AJ34" s="340">
        <v>0</v>
      </c>
      <c r="AK34" s="340">
        <v>0</v>
      </c>
      <c r="AL34" s="343">
        <v>0</v>
      </c>
      <c r="AM34" s="340">
        <v>69</v>
      </c>
      <c r="AN34" s="340">
        <v>61</v>
      </c>
      <c r="AO34" s="343">
        <v>88.405797101449281</v>
      </c>
      <c r="AP34" s="340">
        <v>0</v>
      </c>
      <c r="AQ34" s="340">
        <v>0</v>
      </c>
      <c r="AR34" s="343">
        <v>0</v>
      </c>
      <c r="AS34" s="196" t="s">
        <v>292</v>
      </c>
      <c r="AT34" s="197">
        <v>2136</v>
      </c>
      <c r="AU34" s="340">
        <v>0</v>
      </c>
      <c r="AV34" s="340">
        <v>0</v>
      </c>
      <c r="AW34" s="343">
        <v>0</v>
      </c>
      <c r="AX34" s="340">
        <v>0</v>
      </c>
      <c r="AY34" s="340">
        <v>0</v>
      </c>
      <c r="AZ34" s="343">
        <v>0</v>
      </c>
      <c r="BA34" s="340">
        <v>0</v>
      </c>
      <c r="BB34" s="340">
        <v>0</v>
      </c>
      <c r="BC34" s="343">
        <v>0</v>
      </c>
      <c r="BD34" s="196" t="s">
        <v>292</v>
      </c>
      <c r="BE34" s="197">
        <v>2136</v>
      </c>
      <c r="BF34" s="340">
        <v>0</v>
      </c>
      <c r="BG34" s="340">
        <v>0</v>
      </c>
      <c r="BH34" s="343">
        <v>0</v>
      </c>
      <c r="BI34" s="340">
        <v>0</v>
      </c>
      <c r="BJ34" s="340">
        <v>0</v>
      </c>
      <c r="BK34" s="343">
        <v>0</v>
      </c>
      <c r="BL34" s="340">
        <v>0</v>
      </c>
      <c r="BM34" s="340">
        <v>0</v>
      </c>
      <c r="BN34" s="343">
        <v>0</v>
      </c>
      <c r="BO34" s="196" t="s">
        <v>292</v>
      </c>
      <c r="BP34" s="197">
        <v>2136</v>
      </c>
      <c r="BQ34" s="340">
        <v>950</v>
      </c>
      <c r="BR34" s="340">
        <v>1004</v>
      </c>
      <c r="BS34" s="343">
        <v>105.68421052631579</v>
      </c>
      <c r="BT34" s="340">
        <v>950</v>
      </c>
      <c r="BU34" s="340">
        <v>1004</v>
      </c>
      <c r="BV34" s="343">
        <v>105.68421052631579</v>
      </c>
      <c r="BW34" s="340">
        <v>0</v>
      </c>
      <c r="BX34" s="340">
        <v>0</v>
      </c>
      <c r="BY34" s="344">
        <v>0</v>
      </c>
    </row>
    <row r="35" spans="1:77" ht="13.5" customHeight="1" x14ac:dyDescent="0.25">
      <c r="A35" s="196" t="s">
        <v>293</v>
      </c>
      <c r="B35" s="197">
        <v>2137</v>
      </c>
      <c r="C35" s="340">
        <v>143</v>
      </c>
      <c r="D35" s="340">
        <v>172</v>
      </c>
      <c r="E35" s="343">
        <v>120.27972027972028</v>
      </c>
      <c r="F35" s="340">
        <v>0</v>
      </c>
      <c r="G35" s="340">
        <v>0</v>
      </c>
      <c r="H35" s="343">
        <v>0</v>
      </c>
      <c r="I35" s="340">
        <v>0</v>
      </c>
      <c r="J35" s="340">
        <v>0</v>
      </c>
      <c r="K35" s="343">
        <v>0</v>
      </c>
      <c r="L35" s="196" t="s">
        <v>293</v>
      </c>
      <c r="M35" s="197">
        <v>2137</v>
      </c>
      <c r="N35" s="340">
        <v>0</v>
      </c>
      <c r="O35" s="340">
        <v>0</v>
      </c>
      <c r="P35" s="343">
        <v>0</v>
      </c>
      <c r="Q35" s="340">
        <v>0</v>
      </c>
      <c r="R35" s="340">
        <v>0</v>
      </c>
      <c r="S35" s="343">
        <v>0</v>
      </c>
      <c r="T35" s="340">
        <v>0</v>
      </c>
      <c r="U35" s="340">
        <v>0</v>
      </c>
      <c r="V35" s="343">
        <v>0</v>
      </c>
      <c r="W35" s="196" t="s">
        <v>293</v>
      </c>
      <c r="X35" s="197">
        <v>2137</v>
      </c>
      <c r="Y35" s="340">
        <v>0</v>
      </c>
      <c r="Z35" s="340">
        <v>0</v>
      </c>
      <c r="AA35" s="343">
        <v>0</v>
      </c>
      <c r="AB35" s="340">
        <v>0</v>
      </c>
      <c r="AC35" s="340">
        <v>0</v>
      </c>
      <c r="AD35" s="343">
        <v>0</v>
      </c>
      <c r="AE35" s="340">
        <v>0</v>
      </c>
      <c r="AF35" s="340">
        <v>0</v>
      </c>
      <c r="AG35" s="343">
        <v>0</v>
      </c>
      <c r="AH35" s="196" t="s">
        <v>293</v>
      </c>
      <c r="AI35" s="197">
        <v>2137</v>
      </c>
      <c r="AJ35" s="340">
        <v>0</v>
      </c>
      <c r="AK35" s="340">
        <v>0</v>
      </c>
      <c r="AL35" s="343">
        <v>0</v>
      </c>
      <c r="AM35" s="340">
        <v>8</v>
      </c>
      <c r="AN35" s="340">
        <v>46</v>
      </c>
      <c r="AO35" s="343">
        <v>575</v>
      </c>
      <c r="AP35" s="340">
        <v>0</v>
      </c>
      <c r="AQ35" s="340">
        <v>0</v>
      </c>
      <c r="AR35" s="343">
        <v>0</v>
      </c>
      <c r="AS35" s="196" t="s">
        <v>293</v>
      </c>
      <c r="AT35" s="197">
        <v>2137</v>
      </c>
      <c r="AU35" s="340">
        <v>0</v>
      </c>
      <c r="AV35" s="340">
        <v>0</v>
      </c>
      <c r="AW35" s="343">
        <v>0</v>
      </c>
      <c r="AX35" s="340">
        <v>0</v>
      </c>
      <c r="AY35" s="340">
        <v>0</v>
      </c>
      <c r="AZ35" s="343">
        <v>0</v>
      </c>
      <c r="BA35" s="340">
        <v>0</v>
      </c>
      <c r="BB35" s="340">
        <v>0</v>
      </c>
      <c r="BC35" s="343">
        <v>0</v>
      </c>
      <c r="BD35" s="196" t="s">
        <v>293</v>
      </c>
      <c r="BE35" s="197">
        <v>2137</v>
      </c>
      <c r="BF35" s="340">
        <v>0</v>
      </c>
      <c r="BG35" s="340">
        <v>0</v>
      </c>
      <c r="BH35" s="343">
        <v>0</v>
      </c>
      <c r="BI35" s="340">
        <v>0</v>
      </c>
      <c r="BJ35" s="340">
        <v>0</v>
      </c>
      <c r="BK35" s="343">
        <v>0</v>
      </c>
      <c r="BL35" s="340">
        <v>0</v>
      </c>
      <c r="BM35" s="340">
        <v>0</v>
      </c>
      <c r="BN35" s="343">
        <v>0</v>
      </c>
      <c r="BO35" s="196" t="s">
        <v>293</v>
      </c>
      <c r="BP35" s="197">
        <v>2137</v>
      </c>
      <c r="BQ35" s="340">
        <v>135</v>
      </c>
      <c r="BR35" s="340">
        <v>126</v>
      </c>
      <c r="BS35" s="343">
        <v>93.333333333333329</v>
      </c>
      <c r="BT35" s="340">
        <v>135</v>
      </c>
      <c r="BU35" s="340">
        <v>126</v>
      </c>
      <c r="BV35" s="343">
        <v>93.333333333333329</v>
      </c>
      <c r="BW35" s="340">
        <v>0</v>
      </c>
      <c r="BX35" s="340">
        <v>0</v>
      </c>
      <c r="BY35" s="344">
        <v>0</v>
      </c>
    </row>
    <row r="36" spans="1:77" ht="13.5" customHeight="1" x14ac:dyDescent="0.25">
      <c r="A36" s="196" t="s">
        <v>294</v>
      </c>
      <c r="B36" s="197">
        <v>2138</v>
      </c>
      <c r="C36" s="340">
        <v>1343</v>
      </c>
      <c r="D36" s="340">
        <v>1404</v>
      </c>
      <c r="E36" s="343">
        <v>104.54206999255399</v>
      </c>
      <c r="F36" s="340">
        <v>986</v>
      </c>
      <c r="G36" s="340">
        <v>1021</v>
      </c>
      <c r="H36" s="343">
        <v>103.54969574036512</v>
      </c>
      <c r="I36" s="340">
        <v>986</v>
      </c>
      <c r="J36" s="340">
        <v>1021</v>
      </c>
      <c r="K36" s="343">
        <v>103.54969574036512</v>
      </c>
      <c r="L36" s="196" t="s">
        <v>294</v>
      </c>
      <c r="M36" s="197">
        <v>2138</v>
      </c>
      <c r="N36" s="340">
        <v>0</v>
      </c>
      <c r="O36" s="340">
        <v>0</v>
      </c>
      <c r="P36" s="343">
        <v>0</v>
      </c>
      <c r="Q36" s="340">
        <v>0</v>
      </c>
      <c r="R36" s="340">
        <v>0</v>
      </c>
      <c r="S36" s="343">
        <v>0</v>
      </c>
      <c r="T36" s="340">
        <v>0</v>
      </c>
      <c r="U36" s="340">
        <v>0</v>
      </c>
      <c r="V36" s="343">
        <v>0</v>
      </c>
      <c r="W36" s="196" t="s">
        <v>294</v>
      </c>
      <c r="X36" s="197">
        <v>2138</v>
      </c>
      <c r="Y36" s="340">
        <v>0</v>
      </c>
      <c r="Z36" s="340">
        <v>0</v>
      </c>
      <c r="AA36" s="343">
        <v>0</v>
      </c>
      <c r="AB36" s="340">
        <v>0</v>
      </c>
      <c r="AC36" s="340">
        <v>0</v>
      </c>
      <c r="AD36" s="343">
        <v>0</v>
      </c>
      <c r="AE36" s="340">
        <v>0</v>
      </c>
      <c r="AF36" s="340">
        <v>0</v>
      </c>
      <c r="AG36" s="343">
        <v>0</v>
      </c>
      <c r="AH36" s="196" t="s">
        <v>294</v>
      </c>
      <c r="AI36" s="197">
        <v>2138</v>
      </c>
      <c r="AJ36" s="340">
        <v>0</v>
      </c>
      <c r="AK36" s="340">
        <v>0</v>
      </c>
      <c r="AL36" s="343">
        <v>0</v>
      </c>
      <c r="AM36" s="340">
        <v>59</v>
      </c>
      <c r="AN36" s="340">
        <v>68</v>
      </c>
      <c r="AO36" s="343">
        <v>115.2542372881356</v>
      </c>
      <c r="AP36" s="340">
        <v>0</v>
      </c>
      <c r="AQ36" s="340">
        <v>0</v>
      </c>
      <c r="AR36" s="343">
        <v>0</v>
      </c>
      <c r="AS36" s="196" t="s">
        <v>294</v>
      </c>
      <c r="AT36" s="197">
        <v>2138</v>
      </c>
      <c r="AU36" s="340">
        <v>0</v>
      </c>
      <c r="AV36" s="340">
        <v>0</v>
      </c>
      <c r="AW36" s="343">
        <v>0</v>
      </c>
      <c r="AX36" s="340">
        <v>0</v>
      </c>
      <c r="AY36" s="340">
        <v>0</v>
      </c>
      <c r="AZ36" s="343">
        <v>0</v>
      </c>
      <c r="BA36" s="340">
        <v>0</v>
      </c>
      <c r="BB36" s="340">
        <v>0</v>
      </c>
      <c r="BC36" s="343">
        <v>0</v>
      </c>
      <c r="BD36" s="196" t="s">
        <v>294</v>
      </c>
      <c r="BE36" s="197">
        <v>2138</v>
      </c>
      <c r="BF36" s="340">
        <v>0</v>
      </c>
      <c r="BG36" s="340">
        <v>0</v>
      </c>
      <c r="BH36" s="343">
        <v>0</v>
      </c>
      <c r="BI36" s="340">
        <v>0</v>
      </c>
      <c r="BJ36" s="340">
        <v>0</v>
      </c>
      <c r="BK36" s="343">
        <v>0</v>
      </c>
      <c r="BL36" s="340">
        <v>0</v>
      </c>
      <c r="BM36" s="340">
        <v>0</v>
      </c>
      <c r="BN36" s="343">
        <v>0</v>
      </c>
      <c r="BO36" s="196" t="s">
        <v>294</v>
      </c>
      <c r="BP36" s="197">
        <v>2138</v>
      </c>
      <c r="BQ36" s="340">
        <v>298</v>
      </c>
      <c r="BR36" s="340">
        <v>315</v>
      </c>
      <c r="BS36" s="343">
        <v>105.70469798657719</v>
      </c>
      <c r="BT36" s="340">
        <v>298</v>
      </c>
      <c r="BU36" s="340">
        <v>315</v>
      </c>
      <c r="BV36" s="343">
        <v>105.70469798657719</v>
      </c>
      <c r="BW36" s="340">
        <v>0</v>
      </c>
      <c r="BX36" s="340">
        <v>0</v>
      </c>
      <c r="BY36" s="344">
        <v>0</v>
      </c>
    </row>
    <row r="37" spans="1:77" ht="13.5" customHeight="1" x14ac:dyDescent="0.25">
      <c r="A37" s="196" t="s">
        <v>311</v>
      </c>
      <c r="B37" s="197">
        <v>2140</v>
      </c>
      <c r="C37" s="340">
        <v>26</v>
      </c>
      <c r="D37" s="340">
        <v>12</v>
      </c>
      <c r="E37" s="343">
        <v>46.153846153846153</v>
      </c>
      <c r="F37" s="340">
        <v>0</v>
      </c>
      <c r="G37" s="340">
        <v>0</v>
      </c>
      <c r="H37" s="343">
        <v>0</v>
      </c>
      <c r="I37" s="340">
        <v>0</v>
      </c>
      <c r="J37" s="340">
        <v>0</v>
      </c>
      <c r="K37" s="343">
        <v>0</v>
      </c>
      <c r="L37" s="196" t="s">
        <v>311</v>
      </c>
      <c r="M37" s="197">
        <v>2140</v>
      </c>
      <c r="N37" s="340">
        <v>0</v>
      </c>
      <c r="O37" s="340">
        <v>0</v>
      </c>
      <c r="P37" s="343">
        <v>0</v>
      </c>
      <c r="Q37" s="340">
        <v>0</v>
      </c>
      <c r="R37" s="340">
        <v>0</v>
      </c>
      <c r="S37" s="343">
        <v>0</v>
      </c>
      <c r="T37" s="340">
        <v>0</v>
      </c>
      <c r="U37" s="340">
        <v>0</v>
      </c>
      <c r="V37" s="343">
        <v>0</v>
      </c>
      <c r="W37" s="196" t="s">
        <v>311</v>
      </c>
      <c r="X37" s="197">
        <v>2140</v>
      </c>
      <c r="Y37" s="340">
        <v>0</v>
      </c>
      <c r="Z37" s="340">
        <v>0</v>
      </c>
      <c r="AA37" s="343">
        <v>0</v>
      </c>
      <c r="AB37" s="340">
        <v>0</v>
      </c>
      <c r="AC37" s="340">
        <v>0</v>
      </c>
      <c r="AD37" s="343">
        <v>0</v>
      </c>
      <c r="AE37" s="340">
        <v>0</v>
      </c>
      <c r="AF37" s="340">
        <v>0</v>
      </c>
      <c r="AG37" s="343">
        <v>0</v>
      </c>
      <c r="AH37" s="196" t="s">
        <v>311</v>
      </c>
      <c r="AI37" s="197">
        <v>2140</v>
      </c>
      <c r="AJ37" s="340">
        <v>0</v>
      </c>
      <c r="AK37" s="340">
        <v>0</v>
      </c>
      <c r="AL37" s="343">
        <v>0</v>
      </c>
      <c r="AM37" s="340">
        <v>26</v>
      </c>
      <c r="AN37" s="340">
        <v>12</v>
      </c>
      <c r="AO37" s="343">
        <v>46.153846153846153</v>
      </c>
      <c r="AP37" s="340">
        <v>0</v>
      </c>
      <c r="AQ37" s="340">
        <v>0</v>
      </c>
      <c r="AR37" s="343">
        <v>0</v>
      </c>
      <c r="AS37" s="196" t="s">
        <v>311</v>
      </c>
      <c r="AT37" s="197">
        <v>2140</v>
      </c>
      <c r="AU37" s="340">
        <v>0</v>
      </c>
      <c r="AV37" s="340">
        <v>0</v>
      </c>
      <c r="AW37" s="343">
        <v>0</v>
      </c>
      <c r="AX37" s="340">
        <v>0</v>
      </c>
      <c r="AY37" s="340">
        <v>0</v>
      </c>
      <c r="AZ37" s="343">
        <v>0</v>
      </c>
      <c r="BA37" s="340">
        <v>0</v>
      </c>
      <c r="BB37" s="340">
        <v>0</v>
      </c>
      <c r="BC37" s="343">
        <v>0</v>
      </c>
      <c r="BD37" s="196" t="s">
        <v>311</v>
      </c>
      <c r="BE37" s="197">
        <v>2140</v>
      </c>
      <c r="BF37" s="340">
        <v>0</v>
      </c>
      <c r="BG37" s="340">
        <v>0</v>
      </c>
      <c r="BH37" s="343">
        <v>0</v>
      </c>
      <c r="BI37" s="340">
        <v>0</v>
      </c>
      <c r="BJ37" s="340">
        <v>0</v>
      </c>
      <c r="BK37" s="343">
        <v>0</v>
      </c>
      <c r="BL37" s="340">
        <v>0</v>
      </c>
      <c r="BM37" s="340">
        <v>0</v>
      </c>
      <c r="BN37" s="343">
        <v>0</v>
      </c>
      <c r="BO37" s="196" t="s">
        <v>311</v>
      </c>
      <c r="BP37" s="197">
        <v>2140</v>
      </c>
      <c r="BQ37" s="340">
        <v>0</v>
      </c>
      <c r="BR37" s="340">
        <v>0</v>
      </c>
      <c r="BS37" s="343">
        <v>0</v>
      </c>
      <c r="BT37" s="340">
        <v>0</v>
      </c>
      <c r="BU37" s="340">
        <v>0</v>
      </c>
      <c r="BV37" s="343">
        <v>0</v>
      </c>
      <c r="BW37" s="340">
        <v>0</v>
      </c>
      <c r="BX37" s="340">
        <v>0</v>
      </c>
      <c r="BY37" s="344">
        <v>0</v>
      </c>
    </row>
    <row r="38" spans="1:77" ht="13.5" customHeight="1" x14ac:dyDescent="0.25">
      <c r="A38" s="196" t="s">
        <v>296</v>
      </c>
      <c r="B38" s="197">
        <v>2141</v>
      </c>
      <c r="C38" s="340">
        <v>1158</v>
      </c>
      <c r="D38" s="340">
        <v>1710</v>
      </c>
      <c r="E38" s="343">
        <v>147.66839378238342</v>
      </c>
      <c r="F38" s="340">
        <v>650</v>
      </c>
      <c r="G38" s="340">
        <v>975</v>
      </c>
      <c r="H38" s="343">
        <v>150</v>
      </c>
      <c r="I38" s="340">
        <v>500</v>
      </c>
      <c r="J38" s="340">
        <v>655</v>
      </c>
      <c r="K38" s="343">
        <v>131</v>
      </c>
      <c r="L38" s="196" t="s">
        <v>296</v>
      </c>
      <c r="M38" s="197">
        <v>2141</v>
      </c>
      <c r="N38" s="340">
        <v>0</v>
      </c>
      <c r="O38" s="340">
        <v>0</v>
      </c>
      <c r="P38" s="343">
        <v>0</v>
      </c>
      <c r="Q38" s="340">
        <v>0</v>
      </c>
      <c r="R38" s="340">
        <v>0</v>
      </c>
      <c r="S38" s="343">
        <v>0</v>
      </c>
      <c r="T38" s="340">
        <v>150</v>
      </c>
      <c r="U38" s="340">
        <v>320</v>
      </c>
      <c r="V38" s="343">
        <v>213.33333333333334</v>
      </c>
      <c r="W38" s="196" t="s">
        <v>296</v>
      </c>
      <c r="X38" s="197">
        <v>2141</v>
      </c>
      <c r="Y38" s="340">
        <v>0</v>
      </c>
      <c r="Z38" s="340">
        <v>0</v>
      </c>
      <c r="AA38" s="343">
        <v>0</v>
      </c>
      <c r="AB38" s="340">
        <v>0</v>
      </c>
      <c r="AC38" s="340">
        <v>0</v>
      </c>
      <c r="AD38" s="343">
        <v>0</v>
      </c>
      <c r="AE38" s="340">
        <v>0</v>
      </c>
      <c r="AF38" s="340">
        <v>0</v>
      </c>
      <c r="AG38" s="343">
        <v>0</v>
      </c>
      <c r="AH38" s="196" t="s">
        <v>296</v>
      </c>
      <c r="AI38" s="197">
        <v>2141</v>
      </c>
      <c r="AJ38" s="340">
        <v>0</v>
      </c>
      <c r="AK38" s="340">
        <v>0</v>
      </c>
      <c r="AL38" s="343">
        <v>0</v>
      </c>
      <c r="AM38" s="340">
        <v>506</v>
      </c>
      <c r="AN38" s="340">
        <v>729</v>
      </c>
      <c r="AO38" s="343">
        <v>144.07114624505931</v>
      </c>
      <c r="AP38" s="340">
        <v>0</v>
      </c>
      <c r="AQ38" s="340">
        <v>0</v>
      </c>
      <c r="AR38" s="343">
        <v>0</v>
      </c>
      <c r="AS38" s="196" t="s">
        <v>296</v>
      </c>
      <c r="AT38" s="197">
        <v>2141</v>
      </c>
      <c r="AU38" s="340">
        <v>0</v>
      </c>
      <c r="AV38" s="340">
        <v>0</v>
      </c>
      <c r="AW38" s="343">
        <v>0</v>
      </c>
      <c r="AX38" s="340">
        <v>0</v>
      </c>
      <c r="AY38" s="340">
        <v>0</v>
      </c>
      <c r="AZ38" s="343">
        <v>0</v>
      </c>
      <c r="BA38" s="340">
        <v>0</v>
      </c>
      <c r="BB38" s="340">
        <v>0</v>
      </c>
      <c r="BC38" s="343">
        <v>0</v>
      </c>
      <c r="BD38" s="196" t="s">
        <v>296</v>
      </c>
      <c r="BE38" s="197">
        <v>2141</v>
      </c>
      <c r="BF38" s="340">
        <v>0</v>
      </c>
      <c r="BG38" s="340">
        <v>0</v>
      </c>
      <c r="BH38" s="343">
        <v>0</v>
      </c>
      <c r="BI38" s="340">
        <v>0</v>
      </c>
      <c r="BJ38" s="340">
        <v>0</v>
      </c>
      <c r="BK38" s="343">
        <v>0</v>
      </c>
      <c r="BL38" s="340">
        <v>0</v>
      </c>
      <c r="BM38" s="340">
        <v>0</v>
      </c>
      <c r="BN38" s="343">
        <v>0</v>
      </c>
      <c r="BO38" s="196" t="s">
        <v>296</v>
      </c>
      <c r="BP38" s="197">
        <v>2141</v>
      </c>
      <c r="BQ38" s="340">
        <v>2</v>
      </c>
      <c r="BR38" s="340">
        <v>6</v>
      </c>
      <c r="BS38" s="343">
        <v>300</v>
      </c>
      <c r="BT38" s="340">
        <v>2</v>
      </c>
      <c r="BU38" s="340">
        <v>6</v>
      </c>
      <c r="BV38" s="343">
        <v>300</v>
      </c>
      <c r="BW38" s="340">
        <v>0</v>
      </c>
      <c r="BX38" s="340">
        <v>0</v>
      </c>
      <c r="BY38" s="344">
        <v>0</v>
      </c>
    </row>
    <row r="39" spans="1:77" ht="13.5" customHeight="1" x14ac:dyDescent="0.25">
      <c r="A39" s="196" t="s">
        <v>297</v>
      </c>
      <c r="B39" s="197">
        <v>2142</v>
      </c>
      <c r="C39" s="340">
        <v>32</v>
      </c>
      <c r="D39" s="340">
        <v>59</v>
      </c>
      <c r="E39" s="343">
        <v>184.375</v>
      </c>
      <c r="F39" s="340">
        <v>0</v>
      </c>
      <c r="G39" s="340">
        <v>0</v>
      </c>
      <c r="H39" s="343">
        <v>0</v>
      </c>
      <c r="I39" s="340">
        <v>0</v>
      </c>
      <c r="J39" s="340">
        <v>0</v>
      </c>
      <c r="K39" s="343">
        <v>0</v>
      </c>
      <c r="L39" s="196" t="s">
        <v>297</v>
      </c>
      <c r="M39" s="197">
        <v>2142</v>
      </c>
      <c r="N39" s="340">
        <v>0</v>
      </c>
      <c r="O39" s="340">
        <v>0</v>
      </c>
      <c r="P39" s="343">
        <v>0</v>
      </c>
      <c r="Q39" s="340">
        <v>0</v>
      </c>
      <c r="R39" s="340">
        <v>0</v>
      </c>
      <c r="S39" s="343">
        <v>0</v>
      </c>
      <c r="T39" s="340">
        <v>0</v>
      </c>
      <c r="U39" s="340">
        <v>0</v>
      </c>
      <c r="V39" s="343">
        <v>0</v>
      </c>
      <c r="W39" s="196" t="s">
        <v>297</v>
      </c>
      <c r="X39" s="197">
        <v>2142</v>
      </c>
      <c r="Y39" s="340">
        <v>0</v>
      </c>
      <c r="Z39" s="340">
        <v>0</v>
      </c>
      <c r="AA39" s="343">
        <v>0</v>
      </c>
      <c r="AB39" s="340">
        <v>0</v>
      </c>
      <c r="AC39" s="340">
        <v>0</v>
      </c>
      <c r="AD39" s="343">
        <v>0</v>
      </c>
      <c r="AE39" s="340">
        <v>0</v>
      </c>
      <c r="AF39" s="340">
        <v>0</v>
      </c>
      <c r="AG39" s="343">
        <v>0</v>
      </c>
      <c r="AH39" s="196" t="s">
        <v>297</v>
      </c>
      <c r="AI39" s="197">
        <v>2142</v>
      </c>
      <c r="AJ39" s="340">
        <v>0</v>
      </c>
      <c r="AK39" s="340">
        <v>0</v>
      </c>
      <c r="AL39" s="343">
        <v>0</v>
      </c>
      <c r="AM39" s="340">
        <v>32</v>
      </c>
      <c r="AN39" s="340">
        <v>59</v>
      </c>
      <c r="AO39" s="343">
        <v>184.375</v>
      </c>
      <c r="AP39" s="340">
        <v>0</v>
      </c>
      <c r="AQ39" s="340">
        <v>0</v>
      </c>
      <c r="AR39" s="343">
        <v>0</v>
      </c>
      <c r="AS39" s="196" t="s">
        <v>297</v>
      </c>
      <c r="AT39" s="197">
        <v>2142</v>
      </c>
      <c r="AU39" s="340">
        <v>0</v>
      </c>
      <c r="AV39" s="340">
        <v>0</v>
      </c>
      <c r="AW39" s="343">
        <v>0</v>
      </c>
      <c r="AX39" s="340">
        <v>0</v>
      </c>
      <c r="AY39" s="340">
        <v>0</v>
      </c>
      <c r="AZ39" s="343">
        <v>0</v>
      </c>
      <c r="BA39" s="340">
        <v>0</v>
      </c>
      <c r="BB39" s="340">
        <v>0</v>
      </c>
      <c r="BC39" s="343">
        <v>0</v>
      </c>
      <c r="BD39" s="196" t="s">
        <v>297</v>
      </c>
      <c r="BE39" s="197">
        <v>2142</v>
      </c>
      <c r="BF39" s="340">
        <v>0</v>
      </c>
      <c r="BG39" s="340">
        <v>0</v>
      </c>
      <c r="BH39" s="343">
        <v>0</v>
      </c>
      <c r="BI39" s="340">
        <v>0</v>
      </c>
      <c r="BJ39" s="340">
        <v>0</v>
      </c>
      <c r="BK39" s="343">
        <v>0</v>
      </c>
      <c r="BL39" s="340">
        <v>0</v>
      </c>
      <c r="BM39" s="340">
        <v>0</v>
      </c>
      <c r="BN39" s="343">
        <v>0</v>
      </c>
      <c r="BO39" s="196" t="s">
        <v>297</v>
      </c>
      <c r="BP39" s="197">
        <v>2142</v>
      </c>
      <c r="BQ39" s="340">
        <v>0</v>
      </c>
      <c r="BR39" s="340">
        <v>0</v>
      </c>
      <c r="BS39" s="343">
        <v>0</v>
      </c>
      <c r="BT39" s="340">
        <v>0</v>
      </c>
      <c r="BU39" s="340">
        <v>0</v>
      </c>
      <c r="BV39" s="343">
        <v>0</v>
      </c>
      <c r="BW39" s="340">
        <v>0</v>
      </c>
      <c r="BX39" s="340">
        <v>0</v>
      </c>
      <c r="BY39" s="344">
        <v>0</v>
      </c>
    </row>
    <row r="40" spans="1:77" ht="13.5" customHeight="1" x14ac:dyDescent="0.25">
      <c r="A40" s="196" t="s">
        <v>298</v>
      </c>
      <c r="B40" s="197">
        <v>2148</v>
      </c>
      <c r="C40" s="340">
        <v>3400179</v>
      </c>
      <c r="D40" s="340">
        <v>2908745</v>
      </c>
      <c r="E40" s="343">
        <v>85.5468197409607</v>
      </c>
      <c r="F40" s="340">
        <v>1958710</v>
      </c>
      <c r="G40" s="340">
        <v>1625296</v>
      </c>
      <c r="H40" s="343">
        <v>82.977878297450886</v>
      </c>
      <c r="I40" s="340">
        <v>0</v>
      </c>
      <c r="J40" s="340">
        <v>0</v>
      </c>
      <c r="K40" s="343">
        <v>0</v>
      </c>
      <c r="L40" s="196" t="s">
        <v>298</v>
      </c>
      <c r="M40" s="197">
        <v>2148</v>
      </c>
      <c r="N40" s="340">
        <v>0</v>
      </c>
      <c r="O40" s="340">
        <v>0</v>
      </c>
      <c r="P40" s="343">
        <v>0</v>
      </c>
      <c r="Q40" s="340">
        <v>839198</v>
      </c>
      <c r="R40" s="340">
        <v>840000</v>
      </c>
      <c r="S40" s="343">
        <v>100.09556743462211</v>
      </c>
      <c r="T40" s="340">
        <v>1115294</v>
      </c>
      <c r="U40" s="340">
        <v>779496</v>
      </c>
      <c r="V40" s="343">
        <v>69.891526359865651</v>
      </c>
      <c r="W40" s="196" t="s">
        <v>298</v>
      </c>
      <c r="X40" s="197">
        <v>2148</v>
      </c>
      <c r="Y40" s="340">
        <v>0</v>
      </c>
      <c r="Z40" s="340">
        <v>0</v>
      </c>
      <c r="AA40" s="343">
        <v>0</v>
      </c>
      <c r="AB40" s="340">
        <v>0</v>
      </c>
      <c r="AC40" s="340">
        <v>1021</v>
      </c>
      <c r="AD40" s="343">
        <v>0</v>
      </c>
      <c r="AE40" s="340">
        <v>0</v>
      </c>
      <c r="AF40" s="340">
        <v>379</v>
      </c>
      <c r="AG40" s="343">
        <v>0</v>
      </c>
      <c r="AH40" s="196" t="s">
        <v>298</v>
      </c>
      <c r="AI40" s="197">
        <v>2148</v>
      </c>
      <c r="AJ40" s="340">
        <v>4218</v>
      </c>
      <c r="AK40" s="340">
        <v>4400</v>
      </c>
      <c r="AL40" s="343">
        <v>104.31484115694641</v>
      </c>
      <c r="AM40" s="340">
        <v>375669</v>
      </c>
      <c r="AN40" s="340">
        <v>294834</v>
      </c>
      <c r="AO40" s="343">
        <v>78.482387420841221</v>
      </c>
      <c r="AP40" s="340">
        <v>0</v>
      </c>
      <c r="AQ40" s="340">
        <v>350</v>
      </c>
      <c r="AR40" s="343">
        <v>0</v>
      </c>
      <c r="AS40" s="196" t="s">
        <v>298</v>
      </c>
      <c r="AT40" s="197">
        <v>2148</v>
      </c>
      <c r="AU40" s="340">
        <v>10000</v>
      </c>
      <c r="AV40" s="340">
        <v>0</v>
      </c>
      <c r="AW40" s="343">
        <v>0</v>
      </c>
      <c r="AX40" s="340">
        <v>0</v>
      </c>
      <c r="AY40" s="340">
        <v>1</v>
      </c>
      <c r="AZ40" s="343">
        <v>0</v>
      </c>
      <c r="BA40" s="340">
        <v>0</v>
      </c>
      <c r="BB40" s="340">
        <v>0</v>
      </c>
      <c r="BC40" s="343">
        <v>0</v>
      </c>
      <c r="BD40" s="196" t="s">
        <v>298</v>
      </c>
      <c r="BE40" s="197">
        <v>2148</v>
      </c>
      <c r="BF40" s="340">
        <v>0</v>
      </c>
      <c r="BG40" s="340">
        <v>1</v>
      </c>
      <c r="BH40" s="343">
        <v>0</v>
      </c>
      <c r="BI40" s="340">
        <v>0</v>
      </c>
      <c r="BJ40" s="340">
        <v>0</v>
      </c>
      <c r="BK40" s="343">
        <v>0</v>
      </c>
      <c r="BL40" s="340">
        <v>4347</v>
      </c>
      <c r="BM40" s="340">
        <v>2047</v>
      </c>
      <c r="BN40" s="343">
        <v>47.089947089947088</v>
      </c>
      <c r="BO40" s="196" t="s">
        <v>298</v>
      </c>
      <c r="BP40" s="197">
        <v>2148</v>
      </c>
      <c r="BQ40" s="340">
        <v>1061453</v>
      </c>
      <c r="BR40" s="340">
        <v>986567</v>
      </c>
      <c r="BS40" s="343">
        <v>92.944953756784329</v>
      </c>
      <c r="BT40" s="340">
        <v>22536</v>
      </c>
      <c r="BU40" s="340">
        <v>19817</v>
      </c>
      <c r="BV40" s="343">
        <v>87.934859779907697</v>
      </c>
      <c r="BW40" s="340">
        <v>1038917</v>
      </c>
      <c r="BX40" s="340">
        <v>966750</v>
      </c>
      <c r="BY40" s="344">
        <v>93.053631810818374</v>
      </c>
    </row>
    <row r="41" spans="1:77" ht="13.5" customHeight="1" x14ac:dyDescent="0.25">
      <c r="A41" s="196" t="s">
        <v>299</v>
      </c>
      <c r="B41" s="197">
        <v>2151</v>
      </c>
      <c r="C41" s="340">
        <v>57794</v>
      </c>
      <c r="D41" s="340">
        <v>60519</v>
      </c>
      <c r="E41" s="343">
        <v>104.71502232065612</v>
      </c>
      <c r="F41" s="340">
        <v>56252</v>
      </c>
      <c r="G41" s="340">
        <v>59124</v>
      </c>
      <c r="H41" s="343">
        <v>105.10559624546683</v>
      </c>
      <c r="I41" s="340">
        <v>56252</v>
      </c>
      <c r="J41" s="340">
        <v>59122</v>
      </c>
      <c r="K41" s="343">
        <v>105.10204081632654</v>
      </c>
      <c r="L41" s="196" t="s">
        <v>299</v>
      </c>
      <c r="M41" s="197">
        <v>2151</v>
      </c>
      <c r="N41" s="340">
        <v>0</v>
      </c>
      <c r="O41" s="340">
        <v>0</v>
      </c>
      <c r="P41" s="343">
        <v>0</v>
      </c>
      <c r="Q41" s="340">
        <v>0</v>
      </c>
      <c r="R41" s="340">
        <v>0</v>
      </c>
      <c r="S41" s="343">
        <v>0</v>
      </c>
      <c r="T41" s="340">
        <v>0</v>
      </c>
      <c r="U41" s="340">
        <v>2</v>
      </c>
      <c r="V41" s="343">
        <v>0</v>
      </c>
      <c r="W41" s="196" t="s">
        <v>299</v>
      </c>
      <c r="X41" s="197">
        <v>2151</v>
      </c>
      <c r="Y41" s="340">
        <v>0</v>
      </c>
      <c r="Z41" s="340">
        <v>0</v>
      </c>
      <c r="AA41" s="343">
        <v>0</v>
      </c>
      <c r="AB41" s="340">
        <v>0</v>
      </c>
      <c r="AC41" s="340">
        <v>0</v>
      </c>
      <c r="AD41" s="343">
        <v>0</v>
      </c>
      <c r="AE41" s="340">
        <v>0</v>
      </c>
      <c r="AF41" s="340">
        <v>0</v>
      </c>
      <c r="AG41" s="343">
        <v>0</v>
      </c>
      <c r="AH41" s="196" t="s">
        <v>299</v>
      </c>
      <c r="AI41" s="197">
        <v>2151</v>
      </c>
      <c r="AJ41" s="340">
        <v>0</v>
      </c>
      <c r="AK41" s="340">
        <v>0</v>
      </c>
      <c r="AL41" s="343">
        <v>0</v>
      </c>
      <c r="AM41" s="340">
        <v>1400</v>
      </c>
      <c r="AN41" s="340">
        <v>1350</v>
      </c>
      <c r="AO41" s="343">
        <v>96.428571428571431</v>
      </c>
      <c r="AP41" s="340">
        <v>0</v>
      </c>
      <c r="AQ41" s="340">
        <v>0</v>
      </c>
      <c r="AR41" s="343">
        <v>0</v>
      </c>
      <c r="AS41" s="196" t="s">
        <v>299</v>
      </c>
      <c r="AT41" s="197">
        <v>2151</v>
      </c>
      <c r="AU41" s="340">
        <v>0</v>
      </c>
      <c r="AV41" s="340">
        <v>0</v>
      </c>
      <c r="AW41" s="343">
        <v>0</v>
      </c>
      <c r="AX41" s="340">
        <v>0</v>
      </c>
      <c r="AY41" s="340">
        <v>0</v>
      </c>
      <c r="AZ41" s="343">
        <v>0</v>
      </c>
      <c r="BA41" s="340">
        <v>0</v>
      </c>
      <c r="BB41" s="340">
        <v>0</v>
      </c>
      <c r="BC41" s="343">
        <v>0</v>
      </c>
      <c r="BD41" s="196" t="s">
        <v>299</v>
      </c>
      <c r="BE41" s="197">
        <v>2151</v>
      </c>
      <c r="BF41" s="340">
        <v>0</v>
      </c>
      <c r="BG41" s="340">
        <v>0</v>
      </c>
      <c r="BH41" s="343">
        <v>0</v>
      </c>
      <c r="BI41" s="340">
        <v>0</v>
      </c>
      <c r="BJ41" s="340">
        <v>0</v>
      </c>
      <c r="BK41" s="343">
        <v>0</v>
      </c>
      <c r="BL41" s="340">
        <v>0</v>
      </c>
      <c r="BM41" s="340">
        <v>0</v>
      </c>
      <c r="BN41" s="343">
        <v>0</v>
      </c>
      <c r="BO41" s="196" t="s">
        <v>299</v>
      </c>
      <c r="BP41" s="197">
        <v>2151</v>
      </c>
      <c r="BQ41" s="340">
        <v>142</v>
      </c>
      <c r="BR41" s="340">
        <v>45</v>
      </c>
      <c r="BS41" s="343">
        <v>31.690140845070424</v>
      </c>
      <c r="BT41" s="340">
        <v>142</v>
      </c>
      <c r="BU41" s="340">
        <v>45</v>
      </c>
      <c r="BV41" s="343">
        <v>31.690140845070424</v>
      </c>
      <c r="BW41" s="340">
        <v>0</v>
      </c>
      <c r="BX41" s="340">
        <v>0</v>
      </c>
      <c r="BY41" s="344">
        <v>0</v>
      </c>
    </row>
    <row r="42" spans="1:77" ht="13.5" customHeight="1" x14ac:dyDescent="0.25">
      <c r="A42" s="196" t="s">
        <v>300</v>
      </c>
      <c r="B42" s="197">
        <v>2155</v>
      </c>
      <c r="C42" s="340">
        <v>7</v>
      </c>
      <c r="D42" s="340">
        <v>9</v>
      </c>
      <c r="E42" s="343">
        <v>128.57142857142856</v>
      </c>
      <c r="F42" s="340">
        <v>0</v>
      </c>
      <c r="G42" s="340">
        <v>0</v>
      </c>
      <c r="H42" s="343">
        <v>0</v>
      </c>
      <c r="I42" s="340">
        <v>0</v>
      </c>
      <c r="J42" s="340">
        <v>0</v>
      </c>
      <c r="K42" s="344">
        <v>0</v>
      </c>
      <c r="L42" s="196" t="s">
        <v>300</v>
      </c>
      <c r="M42" s="197">
        <v>2155</v>
      </c>
      <c r="N42" s="340">
        <v>0</v>
      </c>
      <c r="O42" s="340">
        <v>0</v>
      </c>
      <c r="P42" s="343">
        <v>0</v>
      </c>
      <c r="Q42" s="340">
        <v>0</v>
      </c>
      <c r="R42" s="340">
        <v>0</v>
      </c>
      <c r="S42" s="343">
        <v>0</v>
      </c>
      <c r="T42" s="340">
        <v>0</v>
      </c>
      <c r="U42" s="340">
        <v>0</v>
      </c>
      <c r="V42" s="344">
        <v>0</v>
      </c>
      <c r="W42" s="196" t="s">
        <v>300</v>
      </c>
      <c r="X42" s="197">
        <v>2155</v>
      </c>
      <c r="Y42" s="340">
        <v>0</v>
      </c>
      <c r="Z42" s="340">
        <v>0</v>
      </c>
      <c r="AA42" s="343">
        <v>0</v>
      </c>
      <c r="AB42" s="340">
        <v>0</v>
      </c>
      <c r="AC42" s="340">
        <v>0</v>
      </c>
      <c r="AD42" s="343">
        <v>0</v>
      </c>
      <c r="AE42" s="340">
        <v>0</v>
      </c>
      <c r="AF42" s="340">
        <v>0</v>
      </c>
      <c r="AG42" s="343">
        <v>0</v>
      </c>
      <c r="AH42" s="228" t="s">
        <v>300</v>
      </c>
      <c r="AI42" s="197">
        <v>2155</v>
      </c>
      <c r="AJ42" s="340">
        <v>0</v>
      </c>
      <c r="AK42" s="340">
        <v>0</v>
      </c>
      <c r="AL42" s="343">
        <v>0</v>
      </c>
      <c r="AM42" s="340">
        <v>3</v>
      </c>
      <c r="AN42" s="340">
        <v>4</v>
      </c>
      <c r="AO42" s="343">
        <v>133.33333333333334</v>
      </c>
      <c r="AP42" s="340">
        <v>0</v>
      </c>
      <c r="AQ42" s="340">
        <v>0</v>
      </c>
      <c r="AR42" s="344">
        <v>0</v>
      </c>
      <c r="AS42" s="196" t="s">
        <v>300</v>
      </c>
      <c r="AT42" s="197">
        <v>2155</v>
      </c>
      <c r="AU42" s="340">
        <v>0</v>
      </c>
      <c r="AV42" s="340">
        <v>0</v>
      </c>
      <c r="AW42" s="343">
        <v>0</v>
      </c>
      <c r="AX42" s="340">
        <v>0</v>
      </c>
      <c r="AY42" s="340">
        <v>0</v>
      </c>
      <c r="AZ42" s="343">
        <v>0</v>
      </c>
      <c r="BA42" s="340">
        <v>0</v>
      </c>
      <c r="BB42" s="340">
        <v>0</v>
      </c>
      <c r="BC42" s="344">
        <v>0</v>
      </c>
      <c r="BD42" s="196" t="s">
        <v>300</v>
      </c>
      <c r="BE42" s="197">
        <v>2155</v>
      </c>
      <c r="BF42" s="340">
        <v>0</v>
      </c>
      <c r="BG42" s="340">
        <v>0</v>
      </c>
      <c r="BH42" s="343">
        <v>0</v>
      </c>
      <c r="BI42" s="340">
        <v>0</v>
      </c>
      <c r="BJ42" s="340">
        <v>0</v>
      </c>
      <c r="BK42" s="343">
        <v>0</v>
      </c>
      <c r="BL42" s="340">
        <v>0</v>
      </c>
      <c r="BM42" s="340">
        <v>0</v>
      </c>
      <c r="BN42" s="344">
        <v>0</v>
      </c>
      <c r="BO42" s="196" t="s">
        <v>300</v>
      </c>
      <c r="BP42" s="197">
        <v>2155</v>
      </c>
      <c r="BQ42" s="340">
        <v>4</v>
      </c>
      <c r="BR42" s="340">
        <v>5</v>
      </c>
      <c r="BS42" s="345">
        <v>125</v>
      </c>
      <c r="BT42" s="340">
        <v>4</v>
      </c>
      <c r="BU42" s="340">
        <v>5</v>
      </c>
      <c r="BV42" s="345">
        <v>125</v>
      </c>
      <c r="BW42" s="340">
        <v>0</v>
      </c>
      <c r="BX42" s="340">
        <v>0</v>
      </c>
      <c r="BY42" s="344">
        <v>0</v>
      </c>
    </row>
    <row r="43" spans="1:77" ht="13.5" customHeight="1" thickBot="1" x14ac:dyDescent="0.3">
      <c r="A43" s="201" t="s">
        <v>301</v>
      </c>
      <c r="B43" s="346">
        <v>2156</v>
      </c>
      <c r="C43" s="340">
        <v>0</v>
      </c>
      <c r="D43" s="347">
        <v>27</v>
      </c>
      <c r="E43" s="348">
        <v>0</v>
      </c>
      <c r="F43" s="347">
        <v>0</v>
      </c>
      <c r="G43" s="347">
        <v>0</v>
      </c>
      <c r="H43" s="348">
        <v>0</v>
      </c>
      <c r="I43" s="347">
        <v>0</v>
      </c>
      <c r="J43" s="347">
        <v>0</v>
      </c>
      <c r="K43" s="349">
        <v>0</v>
      </c>
      <c r="L43" s="201" t="s">
        <v>301</v>
      </c>
      <c r="M43" s="202">
        <v>2156</v>
      </c>
      <c r="N43" s="340">
        <v>0</v>
      </c>
      <c r="O43" s="340">
        <v>0</v>
      </c>
      <c r="P43" s="343">
        <v>0</v>
      </c>
      <c r="Q43" s="340">
        <v>0</v>
      </c>
      <c r="R43" s="340">
        <v>0</v>
      </c>
      <c r="S43" s="343">
        <v>0</v>
      </c>
      <c r="T43" s="340">
        <v>0</v>
      </c>
      <c r="U43" s="340">
        <v>0</v>
      </c>
      <c r="V43" s="344">
        <v>0</v>
      </c>
      <c r="W43" s="201" t="s">
        <v>301</v>
      </c>
      <c r="X43" s="346">
        <v>2156</v>
      </c>
      <c r="Y43" s="340">
        <v>0</v>
      </c>
      <c r="Z43" s="340">
        <v>0</v>
      </c>
      <c r="AA43" s="343">
        <v>0</v>
      </c>
      <c r="AB43" s="340">
        <v>0</v>
      </c>
      <c r="AC43" s="340">
        <v>0</v>
      </c>
      <c r="AD43" s="343">
        <v>0</v>
      </c>
      <c r="AE43" s="340">
        <v>0</v>
      </c>
      <c r="AF43" s="340">
        <v>0</v>
      </c>
      <c r="AG43" s="343">
        <v>0</v>
      </c>
      <c r="AH43" s="350" t="s">
        <v>301</v>
      </c>
      <c r="AI43" s="346">
        <v>2156</v>
      </c>
      <c r="AJ43" s="340">
        <v>0</v>
      </c>
      <c r="AK43" s="340">
        <v>0</v>
      </c>
      <c r="AL43" s="343">
        <v>0</v>
      </c>
      <c r="AM43" s="340">
        <v>0</v>
      </c>
      <c r="AN43" s="340">
        <v>26</v>
      </c>
      <c r="AO43" s="343">
        <v>0</v>
      </c>
      <c r="AP43" s="340">
        <v>0</v>
      </c>
      <c r="AQ43" s="340">
        <v>0</v>
      </c>
      <c r="AR43" s="344">
        <v>0</v>
      </c>
      <c r="AS43" s="201" t="s">
        <v>301</v>
      </c>
      <c r="AT43" s="346">
        <v>2156</v>
      </c>
      <c r="AU43" s="340">
        <v>0</v>
      </c>
      <c r="AV43" s="340">
        <v>0</v>
      </c>
      <c r="AW43" s="343">
        <v>0</v>
      </c>
      <c r="AX43" s="340">
        <v>0</v>
      </c>
      <c r="AY43" s="340">
        <v>0</v>
      </c>
      <c r="AZ43" s="343">
        <v>0</v>
      </c>
      <c r="BA43" s="340">
        <v>0</v>
      </c>
      <c r="BB43" s="340">
        <v>0</v>
      </c>
      <c r="BC43" s="344">
        <v>0</v>
      </c>
      <c r="BD43" s="201" t="s">
        <v>301</v>
      </c>
      <c r="BE43" s="346">
        <v>2156</v>
      </c>
      <c r="BF43" s="340">
        <v>0</v>
      </c>
      <c r="BG43" s="340">
        <v>0</v>
      </c>
      <c r="BH43" s="343">
        <v>0</v>
      </c>
      <c r="BI43" s="340">
        <v>0</v>
      </c>
      <c r="BJ43" s="340">
        <v>0</v>
      </c>
      <c r="BK43" s="343">
        <v>0</v>
      </c>
      <c r="BL43" s="340">
        <v>0</v>
      </c>
      <c r="BM43" s="340">
        <v>0</v>
      </c>
      <c r="BN43" s="344">
        <v>0</v>
      </c>
      <c r="BO43" s="201" t="s">
        <v>301</v>
      </c>
      <c r="BP43" s="346">
        <v>2156</v>
      </c>
      <c r="BQ43" s="340">
        <v>0</v>
      </c>
      <c r="BR43" s="340">
        <v>1</v>
      </c>
      <c r="BS43" s="345">
        <v>0</v>
      </c>
      <c r="BT43" s="340">
        <v>0</v>
      </c>
      <c r="BU43" s="340">
        <v>1</v>
      </c>
      <c r="BV43" s="345">
        <v>0</v>
      </c>
      <c r="BW43" s="340">
        <v>0</v>
      </c>
      <c r="BX43" s="347">
        <v>0</v>
      </c>
      <c r="BY43" s="349">
        <v>0</v>
      </c>
    </row>
    <row r="44" spans="1:77" ht="13.5" customHeight="1" thickBot="1" x14ac:dyDescent="0.3">
      <c r="A44" s="1298" t="s">
        <v>457</v>
      </c>
      <c r="B44" s="1322"/>
      <c r="C44" s="351">
        <v>13258702</v>
      </c>
      <c r="D44" s="351">
        <v>15835025</v>
      </c>
      <c r="E44" s="352">
        <v>119.43118564698113</v>
      </c>
      <c r="F44" s="351">
        <v>5358676</v>
      </c>
      <c r="G44" s="351">
        <v>6415870</v>
      </c>
      <c r="H44" s="352">
        <v>119.72864192572941</v>
      </c>
      <c r="I44" s="351">
        <v>290070</v>
      </c>
      <c r="J44" s="351">
        <v>774982</v>
      </c>
      <c r="K44" s="353">
        <v>267.17068293860103</v>
      </c>
      <c r="L44" s="1298" t="s">
        <v>457</v>
      </c>
      <c r="M44" s="1299"/>
      <c r="N44" s="351">
        <v>91237</v>
      </c>
      <c r="O44" s="351">
        <v>99326</v>
      </c>
      <c r="P44" s="352">
        <v>108.86592062430812</v>
      </c>
      <c r="Q44" s="351">
        <v>839248</v>
      </c>
      <c r="R44" s="351">
        <v>842317</v>
      </c>
      <c r="S44" s="352">
        <v>100.36568451756811</v>
      </c>
      <c r="T44" s="351">
        <v>1146152</v>
      </c>
      <c r="U44" s="351">
        <v>906440</v>
      </c>
      <c r="V44" s="353">
        <v>79.085496513551433</v>
      </c>
      <c r="W44" s="1298" t="s">
        <v>457</v>
      </c>
      <c r="X44" s="1322"/>
      <c r="Y44" s="351">
        <v>622391</v>
      </c>
      <c r="Z44" s="351">
        <v>683903</v>
      </c>
      <c r="AA44" s="352">
        <v>109.88317633127728</v>
      </c>
      <c r="AB44" s="351">
        <v>107790</v>
      </c>
      <c r="AC44" s="351">
        <v>345618</v>
      </c>
      <c r="AD44" s="352">
        <v>320.64013359309769</v>
      </c>
      <c r="AE44" s="351">
        <v>657</v>
      </c>
      <c r="AF44" s="351">
        <v>17185</v>
      </c>
      <c r="AG44" s="353">
        <v>2615.6773211567729</v>
      </c>
      <c r="AH44" s="1298" t="s">
        <v>457</v>
      </c>
      <c r="AI44" s="1322"/>
      <c r="AJ44" s="351">
        <v>99466</v>
      </c>
      <c r="AK44" s="351">
        <v>153826</v>
      </c>
      <c r="AL44" s="352">
        <v>154.65184083003237</v>
      </c>
      <c r="AM44" s="351">
        <v>5389356</v>
      </c>
      <c r="AN44" s="351">
        <v>7005173</v>
      </c>
      <c r="AO44" s="352">
        <v>129.98163416927738</v>
      </c>
      <c r="AP44" s="351">
        <v>121661</v>
      </c>
      <c r="AQ44" s="351">
        <v>156355</v>
      </c>
      <c r="AR44" s="353">
        <v>128.51694462481817</v>
      </c>
      <c r="AS44" s="1298" t="s">
        <v>457</v>
      </c>
      <c r="AT44" s="1322"/>
      <c r="AU44" s="351">
        <v>1804753</v>
      </c>
      <c r="AV44" s="351">
        <v>1708413</v>
      </c>
      <c r="AW44" s="352">
        <v>94.661873397633926</v>
      </c>
      <c r="AX44" s="351">
        <v>1367904</v>
      </c>
      <c r="AY44" s="351">
        <v>1344028</v>
      </c>
      <c r="AZ44" s="352">
        <v>98.254555875266092</v>
      </c>
      <c r="BA44" s="351">
        <v>20366</v>
      </c>
      <c r="BB44" s="351">
        <v>309313</v>
      </c>
      <c r="BC44" s="353">
        <v>1518.7714818815673</v>
      </c>
      <c r="BD44" s="1298" t="s">
        <v>457</v>
      </c>
      <c r="BE44" s="1299"/>
      <c r="BF44" s="351">
        <v>1347413</v>
      </c>
      <c r="BG44" s="351">
        <v>903470</v>
      </c>
      <c r="BH44" s="352">
        <v>67.052195577747881</v>
      </c>
      <c r="BI44" s="351">
        <v>125</v>
      </c>
      <c r="BJ44" s="351">
        <v>131245</v>
      </c>
      <c r="BK44" s="352">
        <v>104996</v>
      </c>
      <c r="BL44" s="351">
        <v>5847</v>
      </c>
      <c r="BM44" s="351">
        <v>3434</v>
      </c>
      <c r="BN44" s="353">
        <v>58.730973148623228</v>
      </c>
      <c r="BO44" s="1298" t="s">
        <v>457</v>
      </c>
      <c r="BP44" s="1299"/>
      <c r="BQ44" s="351">
        <v>1136919</v>
      </c>
      <c r="BR44" s="351">
        <v>1066520</v>
      </c>
      <c r="BS44" s="352">
        <v>93.807914196174039</v>
      </c>
      <c r="BT44" s="351">
        <v>85828</v>
      </c>
      <c r="BU44" s="351">
        <v>86092</v>
      </c>
      <c r="BV44" s="352">
        <v>100.30759192804213</v>
      </c>
      <c r="BW44" s="351">
        <v>1038917</v>
      </c>
      <c r="BX44" s="351">
        <v>966750</v>
      </c>
      <c r="BY44" s="353">
        <v>93.053631810818374</v>
      </c>
    </row>
    <row r="45" spans="1:77" ht="13.8" thickTop="1" x14ac:dyDescent="0.25">
      <c r="A45" s="354"/>
      <c r="B45" s="355"/>
      <c r="C45" s="356"/>
      <c r="D45" s="356"/>
      <c r="E45" s="357"/>
      <c r="F45" s="356"/>
      <c r="G45" s="356"/>
      <c r="H45" s="357"/>
      <c r="I45" s="328"/>
      <c r="J45" s="328"/>
      <c r="K45" s="329"/>
      <c r="L45" s="354"/>
      <c r="M45" s="355"/>
      <c r="N45" s="328"/>
      <c r="O45" s="328"/>
      <c r="P45" s="329"/>
      <c r="Q45" s="328"/>
      <c r="R45" s="328"/>
      <c r="S45" s="329"/>
      <c r="T45" s="328"/>
      <c r="U45" s="328"/>
      <c r="V45" s="329"/>
      <c r="W45" s="354"/>
      <c r="X45" s="355"/>
      <c r="Y45" s="328"/>
      <c r="Z45" s="328"/>
      <c r="AA45" s="329"/>
      <c r="AB45" s="328"/>
      <c r="AC45" s="328"/>
      <c r="AD45" s="329"/>
      <c r="AE45" s="328"/>
      <c r="AF45" s="328"/>
      <c r="AG45" s="329"/>
      <c r="AH45" s="354"/>
      <c r="AI45" s="355"/>
      <c r="AJ45" s="328"/>
      <c r="AK45" s="328"/>
      <c r="AL45" s="329"/>
      <c r="AM45" s="328"/>
      <c r="AN45" s="328"/>
      <c r="AO45" s="329"/>
      <c r="AP45" s="328"/>
      <c r="AQ45" s="328"/>
      <c r="AR45" s="329"/>
      <c r="AS45" s="354"/>
      <c r="AT45" s="355"/>
      <c r="AU45" s="328"/>
      <c r="AV45" s="328"/>
      <c r="AW45" s="329"/>
      <c r="AX45" s="328"/>
      <c r="AY45" s="328"/>
      <c r="AZ45" s="329"/>
      <c r="BA45" s="328"/>
      <c r="BB45" s="328"/>
      <c r="BC45" s="329"/>
      <c r="BD45" s="354"/>
      <c r="BE45" s="355"/>
      <c r="BF45" s="328"/>
      <c r="BG45" s="328"/>
      <c r="BH45" s="329"/>
      <c r="BI45" s="328"/>
      <c r="BJ45" s="328"/>
      <c r="BK45" s="329"/>
      <c r="BL45" s="328"/>
      <c r="BM45" s="328"/>
      <c r="BN45" s="329"/>
      <c r="BO45" s="354"/>
      <c r="BP45" s="355"/>
      <c r="BQ45" s="328"/>
      <c r="BR45" s="328"/>
      <c r="BS45" s="329"/>
      <c r="BT45" s="328"/>
      <c r="BU45" s="328"/>
      <c r="BV45" s="329"/>
      <c r="BW45" s="328"/>
      <c r="BX45" s="328"/>
      <c r="BY45" s="329"/>
    </row>
  </sheetData>
  <mergeCells count="56">
    <mergeCell ref="BO1:BY1"/>
    <mergeCell ref="A2:K2"/>
    <mergeCell ref="L2:V2"/>
    <mergeCell ref="W2:AG2"/>
    <mergeCell ref="AH2:AR2"/>
    <mergeCell ref="AS2:BC2"/>
    <mergeCell ref="BD2:BN2"/>
    <mergeCell ref="BO2:BY2"/>
    <mergeCell ref="A1:K1"/>
    <mergeCell ref="L1:V1"/>
    <mergeCell ref="W1:AG1"/>
    <mergeCell ref="AH1:AR1"/>
    <mergeCell ref="AS1:BC1"/>
    <mergeCell ref="BD1:BN1"/>
    <mergeCell ref="X4:X6"/>
    <mergeCell ref="A4:A6"/>
    <mergeCell ref="B4:B6"/>
    <mergeCell ref="C4:E6"/>
    <mergeCell ref="F4:H6"/>
    <mergeCell ref="I4:K6"/>
    <mergeCell ref="L4:L6"/>
    <mergeCell ref="M4:M6"/>
    <mergeCell ref="N4:P6"/>
    <mergeCell ref="Q4:S6"/>
    <mergeCell ref="T4:V6"/>
    <mergeCell ref="W4:W6"/>
    <mergeCell ref="AT4:AT6"/>
    <mergeCell ref="AU4:AW6"/>
    <mergeCell ref="AX4:AZ6"/>
    <mergeCell ref="Y4:AA6"/>
    <mergeCell ref="AB4:AD6"/>
    <mergeCell ref="AE4:AG6"/>
    <mergeCell ref="AH4:AH6"/>
    <mergeCell ref="AI4:AI6"/>
    <mergeCell ref="AJ4:AL6"/>
    <mergeCell ref="BT4:BV6"/>
    <mergeCell ref="BW4:BY6"/>
    <mergeCell ref="A44:B44"/>
    <mergeCell ref="L44:M44"/>
    <mergeCell ref="W44:X44"/>
    <mergeCell ref="AH44:AI44"/>
    <mergeCell ref="AS44:AT44"/>
    <mergeCell ref="BA4:BC6"/>
    <mergeCell ref="BD4:BD6"/>
    <mergeCell ref="BE4:BE6"/>
    <mergeCell ref="BF4:BH6"/>
    <mergeCell ref="BI4:BK6"/>
    <mergeCell ref="BL4:BN6"/>
    <mergeCell ref="AM4:AO6"/>
    <mergeCell ref="AP4:AR6"/>
    <mergeCell ref="AS4:AS6"/>
    <mergeCell ref="BD44:BE44"/>
    <mergeCell ref="BO44:BP44"/>
    <mergeCell ref="BO4:BO6"/>
    <mergeCell ref="BP4:BP6"/>
    <mergeCell ref="BQ4:BS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9"/>
  <sheetViews>
    <sheetView workbookViewId="0"/>
  </sheetViews>
  <sheetFormatPr defaultColWidth="8.33203125" defaultRowHeight="13.2" x14ac:dyDescent="0.25"/>
  <cols>
    <col min="1" max="1" width="52.44140625" style="363" customWidth="1"/>
    <col min="2" max="2" width="5.44140625" style="363" customWidth="1"/>
    <col min="3" max="4" width="10.6640625" style="363" customWidth="1"/>
    <col min="5" max="5" width="9.6640625" style="402" customWidth="1"/>
    <col min="6" max="7" width="10.6640625" style="363" customWidth="1"/>
    <col min="8" max="8" width="9.6640625" style="362" customWidth="1"/>
    <col min="9" max="10" width="10.6640625" style="363" customWidth="1"/>
    <col min="11" max="11" width="9.6640625" style="362" customWidth="1"/>
    <col min="12" max="12" width="51.88671875" style="363" customWidth="1"/>
    <col min="13" max="13" width="5.44140625" style="363" customWidth="1"/>
    <col min="14" max="15" width="10.6640625" style="363" customWidth="1"/>
    <col min="16" max="16" width="9.6640625" style="362" customWidth="1"/>
    <col min="17" max="18" width="10.6640625" style="363" customWidth="1"/>
    <col min="19" max="19" width="9.6640625" style="362" customWidth="1"/>
    <col min="20" max="21" width="10.6640625" style="363" customWidth="1"/>
    <col min="22" max="22" width="9.6640625" style="362" customWidth="1"/>
    <col min="23" max="23" width="52.77734375" style="363" customWidth="1"/>
    <col min="24" max="24" width="5.44140625" style="363" customWidth="1"/>
    <col min="25" max="26" width="10.6640625" style="363" customWidth="1"/>
    <col min="27" max="27" width="9.6640625" style="362" customWidth="1"/>
    <col min="28" max="29" width="10.6640625" style="363" customWidth="1"/>
    <col min="30" max="30" width="9.6640625" style="362" customWidth="1"/>
    <col min="31" max="32" width="10.6640625" style="363" customWidth="1"/>
    <col min="33" max="33" width="9.6640625" style="362" customWidth="1"/>
    <col min="34" max="34" width="52" style="363" customWidth="1"/>
    <col min="35" max="35" width="5.44140625" style="363" customWidth="1"/>
    <col min="36" max="37" width="10.6640625" style="363" customWidth="1"/>
    <col min="38" max="38" width="9.6640625" style="362" customWidth="1"/>
    <col min="39" max="40" width="10.6640625" style="363" customWidth="1"/>
    <col min="41" max="41" width="10.21875" style="362" customWidth="1"/>
    <col min="42" max="43" width="10.6640625" style="363" customWidth="1"/>
    <col min="44" max="44" width="9.6640625" style="362" customWidth="1"/>
    <col min="45" max="45" width="54.21875" style="363" customWidth="1"/>
    <col min="46" max="46" width="5.44140625" style="363" customWidth="1"/>
    <col min="47" max="48" width="10.6640625" style="363" customWidth="1"/>
    <col min="49" max="49" width="9.6640625" style="362" customWidth="1"/>
    <col min="50" max="50" width="8.33203125" style="363" customWidth="1"/>
    <col min="51" max="51" width="10.109375" style="363" bestFit="1" customWidth="1"/>
    <col min="52" max="52" width="10.44140625" style="363" bestFit="1" customWidth="1"/>
    <col min="53" max="53" width="10.44140625" style="363" customWidth="1"/>
    <col min="54" max="54" width="8.6640625" style="363" customWidth="1"/>
    <col min="55" max="57" width="8.33203125" style="363" customWidth="1"/>
    <col min="58" max="256" width="8.33203125" style="363"/>
    <col min="257" max="257" width="52.44140625" style="363" customWidth="1"/>
    <col min="258" max="258" width="5.44140625" style="363" customWidth="1"/>
    <col min="259" max="260" width="10.6640625" style="363" customWidth="1"/>
    <col min="261" max="261" width="9.6640625" style="363" customWidth="1"/>
    <col min="262" max="263" width="10.6640625" style="363" customWidth="1"/>
    <col min="264" max="264" width="9.6640625" style="363" customWidth="1"/>
    <col min="265" max="266" width="10.6640625" style="363" customWidth="1"/>
    <col min="267" max="267" width="9.6640625" style="363" customWidth="1"/>
    <col min="268" max="268" width="51.88671875" style="363" customWidth="1"/>
    <col min="269" max="269" width="5.44140625" style="363" customWidth="1"/>
    <col min="270" max="271" width="10.6640625" style="363" customWidth="1"/>
    <col min="272" max="272" width="9.6640625" style="363" customWidth="1"/>
    <col min="273" max="274" width="10.6640625" style="363" customWidth="1"/>
    <col min="275" max="275" width="9.6640625" style="363" customWidth="1"/>
    <col min="276" max="277" width="10.6640625" style="363" customWidth="1"/>
    <col min="278" max="278" width="9.6640625" style="363" customWidth="1"/>
    <col min="279" max="279" width="52.77734375" style="363" customWidth="1"/>
    <col min="280" max="280" width="5.44140625" style="363" customWidth="1"/>
    <col min="281" max="282" width="10.6640625" style="363" customWidth="1"/>
    <col min="283" max="283" width="9.6640625" style="363" customWidth="1"/>
    <col min="284" max="285" width="10.6640625" style="363" customWidth="1"/>
    <col min="286" max="286" width="9.6640625" style="363" customWidth="1"/>
    <col min="287" max="288" width="10.6640625" style="363" customWidth="1"/>
    <col min="289" max="289" width="9.6640625" style="363" customWidth="1"/>
    <col min="290" max="290" width="52" style="363" customWidth="1"/>
    <col min="291" max="291" width="5.44140625" style="363" customWidth="1"/>
    <col min="292" max="293" width="10.6640625" style="363" customWidth="1"/>
    <col min="294" max="294" width="9.6640625" style="363" customWidth="1"/>
    <col min="295" max="296" width="10.6640625" style="363" customWidth="1"/>
    <col min="297" max="297" width="10.21875" style="363" customWidth="1"/>
    <col min="298" max="299" width="10.6640625" style="363" customWidth="1"/>
    <col min="300" max="300" width="9.6640625" style="363" customWidth="1"/>
    <col min="301" max="301" width="54.21875" style="363" customWidth="1"/>
    <col min="302" max="302" width="5.44140625" style="363" customWidth="1"/>
    <col min="303" max="304" width="10.6640625" style="363" customWidth="1"/>
    <col min="305" max="305" width="9.6640625" style="363" customWidth="1"/>
    <col min="306" max="306" width="8.33203125" style="363" customWidth="1"/>
    <col min="307" max="307" width="10.109375" style="363" bestFit="1" customWidth="1"/>
    <col min="308" max="308" width="10.44140625" style="363" bestFit="1" customWidth="1"/>
    <col min="309" max="309" width="10.44140625" style="363" customWidth="1"/>
    <col min="310" max="310" width="8.6640625" style="363" customWidth="1"/>
    <col min="311" max="313" width="8.33203125" style="363" customWidth="1"/>
    <col min="314" max="512" width="8.33203125" style="363"/>
    <col min="513" max="513" width="52.44140625" style="363" customWidth="1"/>
    <col min="514" max="514" width="5.44140625" style="363" customWidth="1"/>
    <col min="515" max="516" width="10.6640625" style="363" customWidth="1"/>
    <col min="517" max="517" width="9.6640625" style="363" customWidth="1"/>
    <col min="518" max="519" width="10.6640625" style="363" customWidth="1"/>
    <col min="520" max="520" width="9.6640625" style="363" customWidth="1"/>
    <col min="521" max="522" width="10.6640625" style="363" customWidth="1"/>
    <col min="523" max="523" width="9.6640625" style="363" customWidth="1"/>
    <col min="524" max="524" width="51.88671875" style="363" customWidth="1"/>
    <col min="525" max="525" width="5.44140625" style="363" customWidth="1"/>
    <col min="526" max="527" width="10.6640625" style="363" customWidth="1"/>
    <col min="528" max="528" width="9.6640625" style="363" customWidth="1"/>
    <col min="529" max="530" width="10.6640625" style="363" customWidth="1"/>
    <col min="531" max="531" width="9.6640625" style="363" customWidth="1"/>
    <col min="532" max="533" width="10.6640625" style="363" customWidth="1"/>
    <col min="534" max="534" width="9.6640625" style="363" customWidth="1"/>
    <col min="535" max="535" width="52.77734375" style="363" customWidth="1"/>
    <col min="536" max="536" width="5.44140625" style="363" customWidth="1"/>
    <col min="537" max="538" width="10.6640625" style="363" customWidth="1"/>
    <col min="539" max="539" width="9.6640625" style="363" customWidth="1"/>
    <col min="540" max="541" width="10.6640625" style="363" customWidth="1"/>
    <col min="542" max="542" width="9.6640625" style="363" customWidth="1"/>
    <col min="543" max="544" width="10.6640625" style="363" customWidth="1"/>
    <col min="545" max="545" width="9.6640625" style="363" customWidth="1"/>
    <col min="546" max="546" width="52" style="363" customWidth="1"/>
    <col min="547" max="547" width="5.44140625" style="363" customWidth="1"/>
    <col min="548" max="549" width="10.6640625" style="363" customWidth="1"/>
    <col min="550" max="550" width="9.6640625" style="363" customWidth="1"/>
    <col min="551" max="552" width="10.6640625" style="363" customWidth="1"/>
    <col min="553" max="553" width="10.21875" style="363" customWidth="1"/>
    <col min="554" max="555" width="10.6640625" style="363" customWidth="1"/>
    <col min="556" max="556" width="9.6640625" style="363" customWidth="1"/>
    <col min="557" max="557" width="54.21875" style="363" customWidth="1"/>
    <col min="558" max="558" width="5.44140625" style="363" customWidth="1"/>
    <col min="559" max="560" width="10.6640625" style="363" customWidth="1"/>
    <col min="561" max="561" width="9.6640625" style="363" customWidth="1"/>
    <col min="562" max="562" width="8.33203125" style="363" customWidth="1"/>
    <col min="563" max="563" width="10.109375" style="363" bestFit="1" customWidth="1"/>
    <col min="564" max="564" width="10.44140625" style="363" bestFit="1" customWidth="1"/>
    <col min="565" max="565" width="10.44140625" style="363" customWidth="1"/>
    <col min="566" max="566" width="8.6640625" style="363" customWidth="1"/>
    <col min="567" max="569" width="8.33203125" style="363" customWidth="1"/>
    <col min="570" max="768" width="8.33203125" style="363"/>
    <col min="769" max="769" width="52.44140625" style="363" customWidth="1"/>
    <col min="770" max="770" width="5.44140625" style="363" customWidth="1"/>
    <col min="771" max="772" width="10.6640625" style="363" customWidth="1"/>
    <col min="773" max="773" width="9.6640625" style="363" customWidth="1"/>
    <col min="774" max="775" width="10.6640625" style="363" customWidth="1"/>
    <col min="776" max="776" width="9.6640625" style="363" customWidth="1"/>
    <col min="777" max="778" width="10.6640625" style="363" customWidth="1"/>
    <col min="779" max="779" width="9.6640625" style="363" customWidth="1"/>
    <col min="780" max="780" width="51.88671875" style="363" customWidth="1"/>
    <col min="781" max="781" width="5.44140625" style="363" customWidth="1"/>
    <col min="782" max="783" width="10.6640625" style="363" customWidth="1"/>
    <col min="784" max="784" width="9.6640625" style="363" customWidth="1"/>
    <col min="785" max="786" width="10.6640625" style="363" customWidth="1"/>
    <col min="787" max="787" width="9.6640625" style="363" customWidth="1"/>
    <col min="788" max="789" width="10.6640625" style="363" customWidth="1"/>
    <col min="790" max="790" width="9.6640625" style="363" customWidth="1"/>
    <col min="791" max="791" width="52.77734375" style="363" customWidth="1"/>
    <col min="792" max="792" width="5.44140625" style="363" customWidth="1"/>
    <col min="793" max="794" width="10.6640625" style="363" customWidth="1"/>
    <col min="795" max="795" width="9.6640625" style="363" customWidth="1"/>
    <col min="796" max="797" width="10.6640625" style="363" customWidth="1"/>
    <col min="798" max="798" width="9.6640625" style="363" customWidth="1"/>
    <col min="799" max="800" width="10.6640625" style="363" customWidth="1"/>
    <col min="801" max="801" width="9.6640625" style="363" customWidth="1"/>
    <col min="802" max="802" width="52" style="363" customWidth="1"/>
    <col min="803" max="803" width="5.44140625" style="363" customWidth="1"/>
    <col min="804" max="805" width="10.6640625" style="363" customWidth="1"/>
    <col min="806" max="806" width="9.6640625" style="363" customWidth="1"/>
    <col min="807" max="808" width="10.6640625" style="363" customWidth="1"/>
    <col min="809" max="809" width="10.21875" style="363" customWidth="1"/>
    <col min="810" max="811" width="10.6640625" style="363" customWidth="1"/>
    <col min="812" max="812" width="9.6640625" style="363" customWidth="1"/>
    <col min="813" max="813" width="54.21875" style="363" customWidth="1"/>
    <col min="814" max="814" width="5.44140625" style="363" customWidth="1"/>
    <col min="815" max="816" width="10.6640625" style="363" customWidth="1"/>
    <col min="817" max="817" width="9.6640625" style="363" customWidth="1"/>
    <col min="818" max="818" width="8.33203125" style="363" customWidth="1"/>
    <col min="819" max="819" width="10.109375" style="363" bestFit="1" customWidth="1"/>
    <col min="820" max="820" width="10.44140625" style="363" bestFit="1" customWidth="1"/>
    <col min="821" max="821" width="10.44140625" style="363" customWidth="1"/>
    <col min="822" max="822" width="8.6640625" style="363" customWidth="1"/>
    <col min="823" max="825" width="8.33203125" style="363" customWidth="1"/>
    <col min="826" max="1024" width="8.33203125" style="363"/>
    <col min="1025" max="1025" width="52.44140625" style="363" customWidth="1"/>
    <col min="1026" max="1026" width="5.44140625" style="363" customWidth="1"/>
    <col min="1027" max="1028" width="10.6640625" style="363" customWidth="1"/>
    <col min="1029" max="1029" width="9.6640625" style="363" customWidth="1"/>
    <col min="1030" max="1031" width="10.6640625" style="363" customWidth="1"/>
    <col min="1032" max="1032" width="9.6640625" style="363" customWidth="1"/>
    <col min="1033" max="1034" width="10.6640625" style="363" customWidth="1"/>
    <col min="1035" max="1035" width="9.6640625" style="363" customWidth="1"/>
    <col min="1036" max="1036" width="51.88671875" style="363" customWidth="1"/>
    <col min="1037" max="1037" width="5.44140625" style="363" customWidth="1"/>
    <col min="1038" max="1039" width="10.6640625" style="363" customWidth="1"/>
    <col min="1040" max="1040" width="9.6640625" style="363" customWidth="1"/>
    <col min="1041" max="1042" width="10.6640625" style="363" customWidth="1"/>
    <col min="1043" max="1043" width="9.6640625" style="363" customWidth="1"/>
    <col min="1044" max="1045" width="10.6640625" style="363" customWidth="1"/>
    <col min="1046" max="1046" width="9.6640625" style="363" customWidth="1"/>
    <col min="1047" max="1047" width="52.77734375" style="363" customWidth="1"/>
    <col min="1048" max="1048" width="5.44140625" style="363" customWidth="1"/>
    <col min="1049" max="1050" width="10.6640625" style="363" customWidth="1"/>
    <col min="1051" max="1051" width="9.6640625" style="363" customWidth="1"/>
    <col min="1052" max="1053" width="10.6640625" style="363" customWidth="1"/>
    <col min="1054" max="1054" width="9.6640625" style="363" customWidth="1"/>
    <col min="1055" max="1056" width="10.6640625" style="363" customWidth="1"/>
    <col min="1057" max="1057" width="9.6640625" style="363" customWidth="1"/>
    <col min="1058" max="1058" width="52" style="363" customWidth="1"/>
    <col min="1059" max="1059" width="5.44140625" style="363" customWidth="1"/>
    <col min="1060" max="1061" width="10.6640625" style="363" customWidth="1"/>
    <col min="1062" max="1062" width="9.6640625" style="363" customWidth="1"/>
    <col min="1063" max="1064" width="10.6640625" style="363" customWidth="1"/>
    <col min="1065" max="1065" width="10.21875" style="363" customWidth="1"/>
    <col min="1066" max="1067" width="10.6640625" style="363" customWidth="1"/>
    <col min="1068" max="1068" width="9.6640625" style="363" customWidth="1"/>
    <col min="1069" max="1069" width="54.21875" style="363" customWidth="1"/>
    <col min="1070" max="1070" width="5.44140625" style="363" customWidth="1"/>
    <col min="1071" max="1072" width="10.6640625" style="363" customWidth="1"/>
    <col min="1073" max="1073" width="9.6640625" style="363" customWidth="1"/>
    <col min="1074" max="1074" width="8.33203125" style="363" customWidth="1"/>
    <col min="1075" max="1075" width="10.109375" style="363" bestFit="1" customWidth="1"/>
    <col min="1076" max="1076" width="10.44140625" style="363" bestFit="1" customWidth="1"/>
    <col min="1077" max="1077" width="10.44140625" style="363" customWidth="1"/>
    <col min="1078" max="1078" width="8.6640625" style="363" customWidth="1"/>
    <col min="1079" max="1081" width="8.33203125" style="363" customWidth="1"/>
    <col min="1082" max="1280" width="8.33203125" style="363"/>
    <col min="1281" max="1281" width="52.44140625" style="363" customWidth="1"/>
    <col min="1282" max="1282" width="5.44140625" style="363" customWidth="1"/>
    <col min="1283" max="1284" width="10.6640625" style="363" customWidth="1"/>
    <col min="1285" max="1285" width="9.6640625" style="363" customWidth="1"/>
    <col min="1286" max="1287" width="10.6640625" style="363" customWidth="1"/>
    <col min="1288" max="1288" width="9.6640625" style="363" customWidth="1"/>
    <col min="1289" max="1290" width="10.6640625" style="363" customWidth="1"/>
    <col min="1291" max="1291" width="9.6640625" style="363" customWidth="1"/>
    <col min="1292" max="1292" width="51.88671875" style="363" customWidth="1"/>
    <col min="1293" max="1293" width="5.44140625" style="363" customWidth="1"/>
    <col min="1294" max="1295" width="10.6640625" style="363" customWidth="1"/>
    <col min="1296" max="1296" width="9.6640625" style="363" customWidth="1"/>
    <col min="1297" max="1298" width="10.6640625" style="363" customWidth="1"/>
    <col min="1299" max="1299" width="9.6640625" style="363" customWidth="1"/>
    <col min="1300" max="1301" width="10.6640625" style="363" customWidth="1"/>
    <col min="1302" max="1302" width="9.6640625" style="363" customWidth="1"/>
    <col min="1303" max="1303" width="52.77734375" style="363" customWidth="1"/>
    <col min="1304" max="1304" width="5.44140625" style="363" customWidth="1"/>
    <col min="1305" max="1306" width="10.6640625" style="363" customWidth="1"/>
    <col min="1307" max="1307" width="9.6640625" style="363" customWidth="1"/>
    <col min="1308" max="1309" width="10.6640625" style="363" customWidth="1"/>
    <col min="1310" max="1310" width="9.6640625" style="363" customWidth="1"/>
    <col min="1311" max="1312" width="10.6640625" style="363" customWidth="1"/>
    <col min="1313" max="1313" width="9.6640625" style="363" customWidth="1"/>
    <col min="1314" max="1314" width="52" style="363" customWidth="1"/>
    <col min="1315" max="1315" width="5.44140625" style="363" customWidth="1"/>
    <col min="1316" max="1317" width="10.6640625" style="363" customWidth="1"/>
    <col min="1318" max="1318" width="9.6640625" style="363" customWidth="1"/>
    <col min="1319" max="1320" width="10.6640625" style="363" customWidth="1"/>
    <col min="1321" max="1321" width="10.21875" style="363" customWidth="1"/>
    <col min="1322" max="1323" width="10.6640625" style="363" customWidth="1"/>
    <col min="1324" max="1324" width="9.6640625" style="363" customWidth="1"/>
    <col min="1325" max="1325" width="54.21875" style="363" customWidth="1"/>
    <col min="1326" max="1326" width="5.44140625" style="363" customWidth="1"/>
    <col min="1327" max="1328" width="10.6640625" style="363" customWidth="1"/>
    <col min="1329" max="1329" width="9.6640625" style="363" customWidth="1"/>
    <col min="1330" max="1330" width="8.33203125" style="363" customWidth="1"/>
    <col min="1331" max="1331" width="10.109375" style="363" bestFit="1" customWidth="1"/>
    <col min="1332" max="1332" width="10.44140625" style="363" bestFit="1" customWidth="1"/>
    <col min="1333" max="1333" width="10.44140625" style="363" customWidth="1"/>
    <col min="1334" max="1334" width="8.6640625" style="363" customWidth="1"/>
    <col min="1335" max="1337" width="8.33203125" style="363" customWidth="1"/>
    <col min="1338" max="1536" width="8.33203125" style="363"/>
    <col min="1537" max="1537" width="52.44140625" style="363" customWidth="1"/>
    <col min="1538" max="1538" width="5.44140625" style="363" customWidth="1"/>
    <col min="1539" max="1540" width="10.6640625" style="363" customWidth="1"/>
    <col min="1541" max="1541" width="9.6640625" style="363" customWidth="1"/>
    <col min="1542" max="1543" width="10.6640625" style="363" customWidth="1"/>
    <col min="1544" max="1544" width="9.6640625" style="363" customWidth="1"/>
    <col min="1545" max="1546" width="10.6640625" style="363" customWidth="1"/>
    <col min="1547" max="1547" width="9.6640625" style="363" customWidth="1"/>
    <col min="1548" max="1548" width="51.88671875" style="363" customWidth="1"/>
    <col min="1549" max="1549" width="5.44140625" style="363" customWidth="1"/>
    <col min="1550" max="1551" width="10.6640625" style="363" customWidth="1"/>
    <col min="1552" max="1552" width="9.6640625" style="363" customWidth="1"/>
    <col min="1553" max="1554" width="10.6640625" style="363" customWidth="1"/>
    <col min="1555" max="1555" width="9.6640625" style="363" customWidth="1"/>
    <col min="1556" max="1557" width="10.6640625" style="363" customWidth="1"/>
    <col min="1558" max="1558" width="9.6640625" style="363" customWidth="1"/>
    <col min="1559" max="1559" width="52.77734375" style="363" customWidth="1"/>
    <col min="1560" max="1560" width="5.44140625" style="363" customWidth="1"/>
    <col min="1561" max="1562" width="10.6640625" style="363" customWidth="1"/>
    <col min="1563" max="1563" width="9.6640625" style="363" customWidth="1"/>
    <col min="1564" max="1565" width="10.6640625" style="363" customWidth="1"/>
    <col min="1566" max="1566" width="9.6640625" style="363" customWidth="1"/>
    <col min="1567" max="1568" width="10.6640625" style="363" customWidth="1"/>
    <col min="1569" max="1569" width="9.6640625" style="363" customWidth="1"/>
    <col min="1570" max="1570" width="52" style="363" customWidth="1"/>
    <col min="1571" max="1571" width="5.44140625" style="363" customWidth="1"/>
    <col min="1572" max="1573" width="10.6640625" style="363" customWidth="1"/>
    <col min="1574" max="1574" width="9.6640625" style="363" customWidth="1"/>
    <col min="1575" max="1576" width="10.6640625" style="363" customWidth="1"/>
    <col min="1577" max="1577" width="10.21875" style="363" customWidth="1"/>
    <col min="1578" max="1579" width="10.6640625" style="363" customWidth="1"/>
    <col min="1580" max="1580" width="9.6640625" style="363" customWidth="1"/>
    <col min="1581" max="1581" width="54.21875" style="363" customWidth="1"/>
    <col min="1582" max="1582" width="5.44140625" style="363" customWidth="1"/>
    <col min="1583" max="1584" width="10.6640625" style="363" customWidth="1"/>
    <col min="1585" max="1585" width="9.6640625" style="363" customWidth="1"/>
    <col min="1586" max="1586" width="8.33203125" style="363" customWidth="1"/>
    <col min="1587" max="1587" width="10.109375" style="363" bestFit="1" customWidth="1"/>
    <col min="1588" max="1588" width="10.44140625" style="363" bestFit="1" customWidth="1"/>
    <col min="1589" max="1589" width="10.44140625" style="363" customWidth="1"/>
    <col min="1590" max="1590" width="8.6640625" style="363" customWidth="1"/>
    <col min="1591" max="1593" width="8.33203125" style="363" customWidth="1"/>
    <col min="1594" max="1792" width="8.33203125" style="363"/>
    <col min="1793" max="1793" width="52.44140625" style="363" customWidth="1"/>
    <col min="1794" max="1794" width="5.44140625" style="363" customWidth="1"/>
    <col min="1795" max="1796" width="10.6640625" style="363" customWidth="1"/>
    <col min="1797" max="1797" width="9.6640625" style="363" customWidth="1"/>
    <col min="1798" max="1799" width="10.6640625" style="363" customWidth="1"/>
    <col min="1800" max="1800" width="9.6640625" style="363" customWidth="1"/>
    <col min="1801" max="1802" width="10.6640625" style="363" customWidth="1"/>
    <col min="1803" max="1803" width="9.6640625" style="363" customWidth="1"/>
    <col min="1804" max="1804" width="51.88671875" style="363" customWidth="1"/>
    <col min="1805" max="1805" width="5.44140625" style="363" customWidth="1"/>
    <col min="1806" max="1807" width="10.6640625" style="363" customWidth="1"/>
    <col min="1808" max="1808" width="9.6640625" style="363" customWidth="1"/>
    <col min="1809" max="1810" width="10.6640625" style="363" customWidth="1"/>
    <col min="1811" max="1811" width="9.6640625" style="363" customWidth="1"/>
    <col min="1812" max="1813" width="10.6640625" style="363" customWidth="1"/>
    <col min="1814" max="1814" width="9.6640625" style="363" customWidth="1"/>
    <col min="1815" max="1815" width="52.77734375" style="363" customWidth="1"/>
    <col min="1816" max="1816" width="5.44140625" style="363" customWidth="1"/>
    <col min="1817" max="1818" width="10.6640625" style="363" customWidth="1"/>
    <col min="1819" max="1819" width="9.6640625" style="363" customWidth="1"/>
    <col min="1820" max="1821" width="10.6640625" style="363" customWidth="1"/>
    <col min="1822" max="1822" width="9.6640625" style="363" customWidth="1"/>
    <col min="1823" max="1824" width="10.6640625" style="363" customWidth="1"/>
    <col min="1825" max="1825" width="9.6640625" style="363" customWidth="1"/>
    <col min="1826" max="1826" width="52" style="363" customWidth="1"/>
    <col min="1827" max="1827" width="5.44140625" style="363" customWidth="1"/>
    <col min="1828" max="1829" width="10.6640625" style="363" customWidth="1"/>
    <col min="1830" max="1830" width="9.6640625" style="363" customWidth="1"/>
    <col min="1831" max="1832" width="10.6640625" style="363" customWidth="1"/>
    <col min="1833" max="1833" width="10.21875" style="363" customWidth="1"/>
    <col min="1834" max="1835" width="10.6640625" style="363" customWidth="1"/>
    <col min="1836" max="1836" width="9.6640625" style="363" customWidth="1"/>
    <col min="1837" max="1837" width="54.21875" style="363" customWidth="1"/>
    <col min="1838" max="1838" width="5.44140625" style="363" customWidth="1"/>
    <col min="1839" max="1840" width="10.6640625" style="363" customWidth="1"/>
    <col min="1841" max="1841" width="9.6640625" style="363" customWidth="1"/>
    <col min="1842" max="1842" width="8.33203125" style="363" customWidth="1"/>
    <col min="1843" max="1843" width="10.109375" style="363" bestFit="1" customWidth="1"/>
    <col min="1844" max="1844" width="10.44140625" style="363" bestFit="1" customWidth="1"/>
    <col min="1845" max="1845" width="10.44140625" style="363" customWidth="1"/>
    <col min="1846" max="1846" width="8.6640625" style="363" customWidth="1"/>
    <col min="1847" max="1849" width="8.33203125" style="363" customWidth="1"/>
    <col min="1850" max="2048" width="8.33203125" style="363"/>
    <col min="2049" max="2049" width="52.44140625" style="363" customWidth="1"/>
    <col min="2050" max="2050" width="5.44140625" style="363" customWidth="1"/>
    <col min="2051" max="2052" width="10.6640625" style="363" customWidth="1"/>
    <col min="2053" max="2053" width="9.6640625" style="363" customWidth="1"/>
    <col min="2054" max="2055" width="10.6640625" style="363" customWidth="1"/>
    <col min="2056" max="2056" width="9.6640625" style="363" customWidth="1"/>
    <col min="2057" max="2058" width="10.6640625" style="363" customWidth="1"/>
    <col min="2059" max="2059" width="9.6640625" style="363" customWidth="1"/>
    <col min="2060" max="2060" width="51.88671875" style="363" customWidth="1"/>
    <col min="2061" max="2061" width="5.44140625" style="363" customWidth="1"/>
    <col min="2062" max="2063" width="10.6640625" style="363" customWidth="1"/>
    <col min="2064" max="2064" width="9.6640625" style="363" customWidth="1"/>
    <col min="2065" max="2066" width="10.6640625" style="363" customWidth="1"/>
    <col min="2067" max="2067" width="9.6640625" style="363" customWidth="1"/>
    <col min="2068" max="2069" width="10.6640625" style="363" customWidth="1"/>
    <col min="2070" max="2070" width="9.6640625" style="363" customWidth="1"/>
    <col min="2071" max="2071" width="52.77734375" style="363" customWidth="1"/>
    <col min="2072" max="2072" width="5.44140625" style="363" customWidth="1"/>
    <col min="2073" max="2074" width="10.6640625" style="363" customWidth="1"/>
    <col min="2075" max="2075" width="9.6640625" style="363" customWidth="1"/>
    <col min="2076" max="2077" width="10.6640625" style="363" customWidth="1"/>
    <col min="2078" max="2078" width="9.6640625" style="363" customWidth="1"/>
    <col min="2079" max="2080" width="10.6640625" style="363" customWidth="1"/>
    <col min="2081" max="2081" width="9.6640625" style="363" customWidth="1"/>
    <col min="2082" max="2082" width="52" style="363" customWidth="1"/>
    <col min="2083" max="2083" width="5.44140625" style="363" customWidth="1"/>
    <col min="2084" max="2085" width="10.6640625" style="363" customWidth="1"/>
    <col min="2086" max="2086" width="9.6640625" style="363" customWidth="1"/>
    <col min="2087" max="2088" width="10.6640625" style="363" customWidth="1"/>
    <col min="2089" max="2089" width="10.21875" style="363" customWidth="1"/>
    <col min="2090" max="2091" width="10.6640625" style="363" customWidth="1"/>
    <col min="2092" max="2092" width="9.6640625" style="363" customWidth="1"/>
    <col min="2093" max="2093" width="54.21875" style="363" customWidth="1"/>
    <col min="2094" max="2094" width="5.44140625" style="363" customWidth="1"/>
    <col min="2095" max="2096" width="10.6640625" style="363" customWidth="1"/>
    <col min="2097" max="2097" width="9.6640625" style="363" customWidth="1"/>
    <col min="2098" max="2098" width="8.33203125" style="363" customWidth="1"/>
    <col min="2099" max="2099" width="10.109375" style="363" bestFit="1" customWidth="1"/>
    <col min="2100" max="2100" width="10.44140625" style="363" bestFit="1" customWidth="1"/>
    <col min="2101" max="2101" width="10.44140625" style="363" customWidth="1"/>
    <col min="2102" max="2102" width="8.6640625" style="363" customWidth="1"/>
    <col min="2103" max="2105" width="8.33203125" style="363" customWidth="1"/>
    <col min="2106" max="2304" width="8.33203125" style="363"/>
    <col min="2305" max="2305" width="52.44140625" style="363" customWidth="1"/>
    <col min="2306" max="2306" width="5.44140625" style="363" customWidth="1"/>
    <col min="2307" max="2308" width="10.6640625" style="363" customWidth="1"/>
    <col min="2309" max="2309" width="9.6640625" style="363" customWidth="1"/>
    <col min="2310" max="2311" width="10.6640625" style="363" customWidth="1"/>
    <col min="2312" max="2312" width="9.6640625" style="363" customWidth="1"/>
    <col min="2313" max="2314" width="10.6640625" style="363" customWidth="1"/>
    <col min="2315" max="2315" width="9.6640625" style="363" customWidth="1"/>
    <col min="2316" max="2316" width="51.88671875" style="363" customWidth="1"/>
    <col min="2317" max="2317" width="5.44140625" style="363" customWidth="1"/>
    <col min="2318" max="2319" width="10.6640625" style="363" customWidth="1"/>
    <col min="2320" max="2320" width="9.6640625" style="363" customWidth="1"/>
    <col min="2321" max="2322" width="10.6640625" style="363" customWidth="1"/>
    <col min="2323" max="2323" width="9.6640625" style="363" customWidth="1"/>
    <col min="2324" max="2325" width="10.6640625" style="363" customWidth="1"/>
    <col min="2326" max="2326" width="9.6640625" style="363" customWidth="1"/>
    <col min="2327" max="2327" width="52.77734375" style="363" customWidth="1"/>
    <col min="2328" max="2328" width="5.44140625" style="363" customWidth="1"/>
    <col min="2329" max="2330" width="10.6640625" style="363" customWidth="1"/>
    <col min="2331" max="2331" width="9.6640625" style="363" customWidth="1"/>
    <col min="2332" max="2333" width="10.6640625" style="363" customWidth="1"/>
    <col min="2334" max="2334" width="9.6640625" style="363" customWidth="1"/>
    <col min="2335" max="2336" width="10.6640625" style="363" customWidth="1"/>
    <col min="2337" max="2337" width="9.6640625" style="363" customWidth="1"/>
    <col min="2338" max="2338" width="52" style="363" customWidth="1"/>
    <col min="2339" max="2339" width="5.44140625" style="363" customWidth="1"/>
    <col min="2340" max="2341" width="10.6640625" style="363" customWidth="1"/>
    <col min="2342" max="2342" width="9.6640625" style="363" customWidth="1"/>
    <col min="2343" max="2344" width="10.6640625" style="363" customWidth="1"/>
    <col min="2345" max="2345" width="10.21875" style="363" customWidth="1"/>
    <col min="2346" max="2347" width="10.6640625" style="363" customWidth="1"/>
    <col min="2348" max="2348" width="9.6640625" style="363" customWidth="1"/>
    <col min="2349" max="2349" width="54.21875" style="363" customWidth="1"/>
    <col min="2350" max="2350" width="5.44140625" style="363" customWidth="1"/>
    <col min="2351" max="2352" width="10.6640625" style="363" customWidth="1"/>
    <col min="2353" max="2353" width="9.6640625" style="363" customWidth="1"/>
    <col min="2354" max="2354" width="8.33203125" style="363" customWidth="1"/>
    <col min="2355" max="2355" width="10.109375" style="363" bestFit="1" customWidth="1"/>
    <col min="2356" max="2356" width="10.44140625" style="363" bestFit="1" customWidth="1"/>
    <col min="2357" max="2357" width="10.44140625" style="363" customWidth="1"/>
    <col min="2358" max="2358" width="8.6640625" style="363" customWidth="1"/>
    <col min="2359" max="2361" width="8.33203125" style="363" customWidth="1"/>
    <col min="2362" max="2560" width="8.33203125" style="363"/>
    <col min="2561" max="2561" width="52.44140625" style="363" customWidth="1"/>
    <col min="2562" max="2562" width="5.44140625" style="363" customWidth="1"/>
    <col min="2563" max="2564" width="10.6640625" style="363" customWidth="1"/>
    <col min="2565" max="2565" width="9.6640625" style="363" customWidth="1"/>
    <col min="2566" max="2567" width="10.6640625" style="363" customWidth="1"/>
    <col min="2568" max="2568" width="9.6640625" style="363" customWidth="1"/>
    <col min="2569" max="2570" width="10.6640625" style="363" customWidth="1"/>
    <col min="2571" max="2571" width="9.6640625" style="363" customWidth="1"/>
    <col min="2572" max="2572" width="51.88671875" style="363" customWidth="1"/>
    <col min="2573" max="2573" width="5.44140625" style="363" customWidth="1"/>
    <col min="2574" max="2575" width="10.6640625" style="363" customWidth="1"/>
    <col min="2576" max="2576" width="9.6640625" style="363" customWidth="1"/>
    <col min="2577" max="2578" width="10.6640625" style="363" customWidth="1"/>
    <col min="2579" max="2579" width="9.6640625" style="363" customWidth="1"/>
    <col min="2580" max="2581" width="10.6640625" style="363" customWidth="1"/>
    <col min="2582" max="2582" width="9.6640625" style="363" customWidth="1"/>
    <col min="2583" max="2583" width="52.77734375" style="363" customWidth="1"/>
    <col min="2584" max="2584" width="5.44140625" style="363" customWidth="1"/>
    <col min="2585" max="2586" width="10.6640625" style="363" customWidth="1"/>
    <col min="2587" max="2587" width="9.6640625" style="363" customWidth="1"/>
    <col min="2588" max="2589" width="10.6640625" style="363" customWidth="1"/>
    <col min="2590" max="2590" width="9.6640625" style="363" customWidth="1"/>
    <col min="2591" max="2592" width="10.6640625" style="363" customWidth="1"/>
    <col min="2593" max="2593" width="9.6640625" style="363" customWidth="1"/>
    <col min="2594" max="2594" width="52" style="363" customWidth="1"/>
    <col min="2595" max="2595" width="5.44140625" style="363" customWidth="1"/>
    <col min="2596" max="2597" width="10.6640625" style="363" customWidth="1"/>
    <col min="2598" max="2598" width="9.6640625" style="363" customWidth="1"/>
    <col min="2599" max="2600" width="10.6640625" style="363" customWidth="1"/>
    <col min="2601" max="2601" width="10.21875" style="363" customWidth="1"/>
    <col min="2602" max="2603" width="10.6640625" style="363" customWidth="1"/>
    <col min="2604" max="2604" width="9.6640625" style="363" customWidth="1"/>
    <col min="2605" max="2605" width="54.21875" style="363" customWidth="1"/>
    <col min="2606" max="2606" width="5.44140625" style="363" customWidth="1"/>
    <col min="2607" max="2608" width="10.6640625" style="363" customWidth="1"/>
    <col min="2609" max="2609" width="9.6640625" style="363" customWidth="1"/>
    <col min="2610" max="2610" width="8.33203125" style="363" customWidth="1"/>
    <col min="2611" max="2611" width="10.109375" style="363" bestFit="1" customWidth="1"/>
    <col min="2612" max="2612" width="10.44140625" style="363" bestFit="1" customWidth="1"/>
    <col min="2613" max="2613" width="10.44140625" style="363" customWidth="1"/>
    <col min="2614" max="2614" width="8.6640625" style="363" customWidth="1"/>
    <col min="2615" max="2617" width="8.33203125" style="363" customWidth="1"/>
    <col min="2618" max="2816" width="8.33203125" style="363"/>
    <col min="2817" max="2817" width="52.44140625" style="363" customWidth="1"/>
    <col min="2818" max="2818" width="5.44140625" style="363" customWidth="1"/>
    <col min="2819" max="2820" width="10.6640625" style="363" customWidth="1"/>
    <col min="2821" max="2821" width="9.6640625" style="363" customWidth="1"/>
    <col min="2822" max="2823" width="10.6640625" style="363" customWidth="1"/>
    <col min="2824" max="2824" width="9.6640625" style="363" customWidth="1"/>
    <col min="2825" max="2826" width="10.6640625" style="363" customWidth="1"/>
    <col min="2827" max="2827" width="9.6640625" style="363" customWidth="1"/>
    <col min="2828" max="2828" width="51.88671875" style="363" customWidth="1"/>
    <col min="2829" max="2829" width="5.44140625" style="363" customWidth="1"/>
    <col min="2830" max="2831" width="10.6640625" style="363" customWidth="1"/>
    <col min="2832" max="2832" width="9.6640625" style="363" customWidth="1"/>
    <col min="2833" max="2834" width="10.6640625" style="363" customWidth="1"/>
    <col min="2835" max="2835" width="9.6640625" style="363" customWidth="1"/>
    <col min="2836" max="2837" width="10.6640625" style="363" customWidth="1"/>
    <col min="2838" max="2838" width="9.6640625" style="363" customWidth="1"/>
    <col min="2839" max="2839" width="52.77734375" style="363" customWidth="1"/>
    <col min="2840" max="2840" width="5.44140625" style="363" customWidth="1"/>
    <col min="2841" max="2842" width="10.6640625" style="363" customWidth="1"/>
    <col min="2843" max="2843" width="9.6640625" style="363" customWidth="1"/>
    <col min="2844" max="2845" width="10.6640625" style="363" customWidth="1"/>
    <col min="2846" max="2846" width="9.6640625" style="363" customWidth="1"/>
    <col min="2847" max="2848" width="10.6640625" style="363" customWidth="1"/>
    <col min="2849" max="2849" width="9.6640625" style="363" customWidth="1"/>
    <col min="2850" max="2850" width="52" style="363" customWidth="1"/>
    <col min="2851" max="2851" width="5.44140625" style="363" customWidth="1"/>
    <col min="2852" max="2853" width="10.6640625" style="363" customWidth="1"/>
    <col min="2854" max="2854" width="9.6640625" style="363" customWidth="1"/>
    <col min="2855" max="2856" width="10.6640625" style="363" customWidth="1"/>
    <col min="2857" max="2857" width="10.21875" style="363" customWidth="1"/>
    <col min="2858" max="2859" width="10.6640625" style="363" customWidth="1"/>
    <col min="2860" max="2860" width="9.6640625" style="363" customWidth="1"/>
    <col min="2861" max="2861" width="54.21875" style="363" customWidth="1"/>
    <col min="2862" max="2862" width="5.44140625" style="363" customWidth="1"/>
    <col min="2863" max="2864" width="10.6640625" style="363" customWidth="1"/>
    <col min="2865" max="2865" width="9.6640625" style="363" customWidth="1"/>
    <col min="2866" max="2866" width="8.33203125" style="363" customWidth="1"/>
    <col min="2867" max="2867" width="10.109375" style="363" bestFit="1" customWidth="1"/>
    <col min="2868" max="2868" width="10.44140625" style="363" bestFit="1" customWidth="1"/>
    <col min="2869" max="2869" width="10.44140625" style="363" customWidth="1"/>
    <col min="2870" max="2870" width="8.6640625" style="363" customWidth="1"/>
    <col min="2871" max="2873" width="8.33203125" style="363" customWidth="1"/>
    <col min="2874" max="3072" width="8.33203125" style="363"/>
    <col min="3073" max="3073" width="52.44140625" style="363" customWidth="1"/>
    <col min="3074" max="3074" width="5.44140625" style="363" customWidth="1"/>
    <col min="3075" max="3076" width="10.6640625" style="363" customWidth="1"/>
    <col min="3077" max="3077" width="9.6640625" style="363" customWidth="1"/>
    <col min="3078" max="3079" width="10.6640625" style="363" customWidth="1"/>
    <col min="3080" max="3080" width="9.6640625" style="363" customWidth="1"/>
    <col min="3081" max="3082" width="10.6640625" style="363" customWidth="1"/>
    <col min="3083" max="3083" width="9.6640625" style="363" customWidth="1"/>
    <col min="3084" max="3084" width="51.88671875" style="363" customWidth="1"/>
    <col min="3085" max="3085" width="5.44140625" style="363" customWidth="1"/>
    <col min="3086" max="3087" width="10.6640625" style="363" customWidth="1"/>
    <col min="3088" max="3088" width="9.6640625" style="363" customWidth="1"/>
    <col min="3089" max="3090" width="10.6640625" style="363" customWidth="1"/>
    <col min="3091" max="3091" width="9.6640625" style="363" customWidth="1"/>
    <col min="3092" max="3093" width="10.6640625" style="363" customWidth="1"/>
    <col min="3094" max="3094" width="9.6640625" style="363" customWidth="1"/>
    <col min="3095" max="3095" width="52.77734375" style="363" customWidth="1"/>
    <col min="3096" max="3096" width="5.44140625" style="363" customWidth="1"/>
    <col min="3097" max="3098" width="10.6640625" style="363" customWidth="1"/>
    <col min="3099" max="3099" width="9.6640625" style="363" customWidth="1"/>
    <col min="3100" max="3101" width="10.6640625" style="363" customWidth="1"/>
    <col min="3102" max="3102" width="9.6640625" style="363" customWidth="1"/>
    <col min="3103" max="3104" width="10.6640625" style="363" customWidth="1"/>
    <col min="3105" max="3105" width="9.6640625" style="363" customWidth="1"/>
    <col min="3106" max="3106" width="52" style="363" customWidth="1"/>
    <col min="3107" max="3107" width="5.44140625" style="363" customWidth="1"/>
    <col min="3108" max="3109" width="10.6640625" style="363" customWidth="1"/>
    <col min="3110" max="3110" width="9.6640625" style="363" customWidth="1"/>
    <col min="3111" max="3112" width="10.6640625" style="363" customWidth="1"/>
    <col min="3113" max="3113" width="10.21875" style="363" customWidth="1"/>
    <col min="3114" max="3115" width="10.6640625" style="363" customWidth="1"/>
    <col min="3116" max="3116" width="9.6640625" style="363" customWidth="1"/>
    <col min="3117" max="3117" width="54.21875" style="363" customWidth="1"/>
    <col min="3118" max="3118" width="5.44140625" style="363" customWidth="1"/>
    <col min="3119" max="3120" width="10.6640625" style="363" customWidth="1"/>
    <col min="3121" max="3121" width="9.6640625" style="363" customWidth="1"/>
    <col min="3122" max="3122" width="8.33203125" style="363" customWidth="1"/>
    <col min="3123" max="3123" width="10.109375" style="363" bestFit="1" customWidth="1"/>
    <col min="3124" max="3124" width="10.44140625" style="363" bestFit="1" customWidth="1"/>
    <col min="3125" max="3125" width="10.44140625" style="363" customWidth="1"/>
    <col min="3126" max="3126" width="8.6640625" style="363" customWidth="1"/>
    <col min="3127" max="3129" width="8.33203125" style="363" customWidth="1"/>
    <col min="3130" max="3328" width="8.33203125" style="363"/>
    <col min="3329" max="3329" width="52.44140625" style="363" customWidth="1"/>
    <col min="3330" max="3330" width="5.44140625" style="363" customWidth="1"/>
    <col min="3331" max="3332" width="10.6640625" style="363" customWidth="1"/>
    <col min="3333" max="3333" width="9.6640625" style="363" customWidth="1"/>
    <col min="3334" max="3335" width="10.6640625" style="363" customWidth="1"/>
    <col min="3336" max="3336" width="9.6640625" style="363" customWidth="1"/>
    <col min="3337" max="3338" width="10.6640625" style="363" customWidth="1"/>
    <col min="3339" max="3339" width="9.6640625" style="363" customWidth="1"/>
    <col min="3340" max="3340" width="51.88671875" style="363" customWidth="1"/>
    <col min="3341" max="3341" width="5.44140625" style="363" customWidth="1"/>
    <col min="3342" max="3343" width="10.6640625" style="363" customWidth="1"/>
    <col min="3344" max="3344" width="9.6640625" style="363" customWidth="1"/>
    <col min="3345" max="3346" width="10.6640625" style="363" customWidth="1"/>
    <col min="3347" max="3347" width="9.6640625" style="363" customWidth="1"/>
    <col min="3348" max="3349" width="10.6640625" style="363" customWidth="1"/>
    <col min="3350" max="3350" width="9.6640625" style="363" customWidth="1"/>
    <col min="3351" max="3351" width="52.77734375" style="363" customWidth="1"/>
    <col min="3352" max="3352" width="5.44140625" style="363" customWidth="1"/>
    <col min="3353" max="3354" width="10.6640625" style="363" customWidth="1"/>
    <col min="3355" max="3355" width="9.6640625" style="363" customWidth="1"/>
    <col min="3356" max="3357" width="10.6640625" style="363" customWidth="1"/>
    <col min="3358" max="3358" width="9.6640625" style="363" customWidth="1"/>
    <col min="3359" max="3360" width="10.6640625" style="363" customWidth="1"/>
    <col min="3361" max="3361" width="9.6640625" style="363" customWidth="1"/>
    <col min="3362" max="3362" width="52" style="363" customWidth="1"/>
    <col min="3363" max="3363" width="5.44140625" style="363" customWidth="1"/>
    <col min="3364" max="3365" width="10.6640625" style="363" customWidth="1"/>
    <col min="3366" max="3366" width="9.6640625" style="363" customWidth="1"/>
    <col min="3367" max="3368" width="10.6640625" style="363" customWidth="1"/>
    <col min="3369" max="3369" width="10.21875" style="363" customWidth="1"/>
    <col min="3370" max="3371" width="10.6640625" style="363" customWidth="1"/>
    <col min="3372" max="3372" width="9.6640625" style="363" customWidth="1"/>
    <col min="3373" max="3373" width="54.21875" style="363" customWidth="1"/>
    <col min="3374" max="3374" width="5.44140625" style="363" customWidth="1"/>
    <col min="3375" max="3376" width="10.6640625" style="363" customWidth="1"/>
    <col min="3377" max="3377" width="9.6640625" style="363" customWidth="1"/>
    <col min="3378" max="3378" width="8.33203125" style="363" customWidth="1"/>
    <col min="3379" max="3379" width="10.109375" style="363" bestFit="1" customWidth="1"/>
    <col min="3380" max="3380" width="10.44140625" style="363" bestFit="1" customWidth="1"/>
    <col min="3381" max="3381" width="10.44140625" style="363" customWidth="1"/>
    <col min="3382" max="3382" width="8.6640625" style="363" customWidth="1"/>
    <col min="3383" max="3385" width="8.33203125" style="363" customWidth="1"/>
    <col min="3386" max="3584" width="8.33203125" style="363"/>
    <col min="3585" max="3585" width="52.44140625" style="363" customWidth="1"/>
    <col min="3586" max="3586" width="5.44140625" style="363" customWidth="1"/>
    <col min="3587" max="3588" width="10.6640625" style="363" customWidth="1"/>
    <col min="3589" max="3589" width="9.6640625" style="363" customWidth="1"/>
    <col min="3590" max="3591" width="10.6640625" style="363" customWidth="1"/>
    <col min="3592" max="3592" width="9.6640625" style="363" customWidth="1"/>
    <col min="3593" max="3594" width="10.6640625" style="363" customWidth="1"/>
    <col min="3595" max="3595" width="9.6640625" style="363" customWidth="1"/>
    <col min="3596" max="3596" width="51.88671875" style="363" customWidth="1"/>
    <col min="3597" max="3597" width="5.44140625" style="363" customWidth="1"/>
    <col min="3598" max="3599" width="10.6640625" style="363" customWidth="1"/>
    <col min="3600" max="3600" width="9.6640625" style="363" customWidth="1"/>
    <col min="3601" max="3602" width="10.6640625" style="363" customWidth="1"/>
    <col min="3603" max="3603" width="9.6640625" style="363" customWidth="1"/>
    <col min="3604" max="3605" width="10.6640625" style="363" customWidth="1"/>
    <col min="3606" max="3606" width="9.6640625" style="363" customWidth="1"/>
    <col min="3607" max="3607" width="52.77734375" style="363" customWidth="1"/>
    <col min="3608" max="3608" width="5.44140625" style="363" customWidth="1"/>
    <col min="3609" max="3610" width="10.6640625" style="363" customWidth="1"/>
    <col min="3611" max="3611" width="9.6640625" style="363" customWidth="1"/>
    <col min="3612" max="3613" width="10.6640625" style="363" customWidth="1"/>
    <col min="3614" max="3614" width="9.6640625" style="363" customWidth="1"/>
    <col min="3615" max="3616" width="10.6640625" style="363" customWidth="1"/>
    <col min="3617" max="3617" width="9.6640625" style="363" customWidth="1"/>
    <col min="3618" max="3618" width="52" style="363" customWidth="1"/>
    <col min="3619" max="3619" width="5.44140625" style="363" customWidth="1"/>
    <col min="3620" max="3621" width="10.6640625" style="363" customWidth="1"/>
    <col min="3622" max="3622" width="9.6640625" style="363" customWidth="1"/>
    <col min="3623" max="3624" width="10.6640625" style="363" customWidth="1"/>
    <col min="3625" max="3625" width="10.21875" style="363" customWidth="1"/>
    <col min="3626" max="3627" width="10.6640625" style="363" customWidth="1"/>
    <col min="3628" max="3628" width="9.6640625" style="363" customWidth="1"/>
    <col min="3629" max="3629" width="54.21875" style="363" customWidth="1"/>
    <col min="3630" max="3630" width="5.44140625" style="363" customWidth="1"/>
    <col min="3631" max="3632" width="10.6640625" style="363" customWidth="1"/>
    <col min="3633" max="3633" width="9.6640625" style="363" customWidth="1"/>
    <col min="3634" max="3634" width="8.33203125" style="363" customWidth="1"/>
    <col min="3635" max="3635" width="10.109375" style="363" bestFit="1" customWidth="1"/>
    <col min="3636" max="3636" width="10.44140625" style="363" bestFit="1" customWidth="1"/>
    <col min="3637" max="3637" width="10.44140625" style="363" customWidth="1"/>
    <col min="3638" max="3638" width="8.6640625" style="363" customWidth="1"/>
    <col min="3639" max="3641" width="8.33203125" style="363" customWidth="1"/>
    <col min="3642" max="3840" width="8.33203125" style="363"/>
    <col min="3841" max="3841" width="52.44140625" style="363" customWidth="1"/>
    <col min="3842" max="3842" width="5.44140625" style="363" customWidth="1"/>
    <col min="3843" max="3844" width="10.6640625" style="363" customWidth="1"/>
    <col min="3845" max="3845" width="9.6640625" style="363" customWidth="1"/>
    <col min="3846" max="3847" width="10.6640625" style="363" customWidth="1"/>
    <col min="3848" max="3848" width="9.6640625" style="363" customWidth="1"/>
    <col min="3849" max="3850" width="10.6640625" style="363" customWidth="1"/>
    <col min="3851" max="3851" width="9.6640625" style="363" customWidth="1"/>
    <col min="3852" max="3852" width="51.88671875" style="363" customWidth="1"/>
    <col min="3853" max="3853" width="5.44140625" style="363" customWidth="1"/>
    <col min="3854" max="3855" width="10.6640625" style="363" customWidth="1"/>
    <col min="3856" max="3856" width="9.6640625" style="363" customWidth="1"/>
    <col min="3857" max="3858" width="10.6640625" style="363" customWidth="1"/>
    <col min="3859" max="3859" width="9.6640625" style="363" customWidth="1"/>
    <col min="3860" max="3861" width="10.6640625" style="363" customWidth="1"/>
    <col min="3862" max="3862" width="9.6640625" style="363" customWidth="1"/>
    <col min="3863" max="3863" width="52.77734375" style="363" customWidth="1"/>
    <col min="3864" max="3864" width="5.44140625" style="363" customWidth="1"/>
    <col min="3865" max="3866" width="10.6640625" style="363" customWidth="1"/>
    <col min="3867" max="3867" width="9.6640625" style="363" customWidth="1"/>
    <col min="3868" max="3869" width="10.6640625" style="363" customWidth="1"/>
    <col min="3870" max="3870" width="9.6640625" style="363" customWidth="1"/>
    <col min="3871" max="3872" width="10.6640625" style="363" customWidth="1"/>
    <col min="3873" max="3873" width="9.6640625" style="363" customWidth="1"/>
    <col min="3874" max="3874" width="52" style="363" customWidth="1"/>
    <col min="3875" max="3875" width="5.44140625" style="363" customWidth="1"/>
    <col min="3876" max="3877" width="10.6640625" style="363" customWidth="1"/>
    <col min="3878" max="3878" width="9.6640625" style="363" customWidth="1"/>
    <col min="3879" max="3880" width="10.6640625" style="363" customWidth="1"/>
    <col min="3881" max="3881" width="10.21875" style="363" customWidth="1"/>
    <col min="3882" max="3883" width="10.6640625" style="363" customWidth="1"/>
    <col min="3884" max="3884" width="9.6640625" style="363" customWidth="1"/>
    <col min="3885" max="3885" width="54.21875" style="363" customWidth="1"/>
    <col min="3886" max="3886" width="5.44140625" style="363" customWidth="1"/>
    <col min="3887" max="3888" width="10.6640625" style="363" customWidth="1"/>
    <col min="3889" max="3889" width="9.6640625" style="363" customWidth="1"/>
    <col min="3890" max="3890" width="8.33203125" style="363" customWidth="1"/>
    <col min="3891" max="3891" width="10.109375" style="363" bestFit="1" customWidth="1"/>
    <col min="3892" max="3892" width="10.44140625" style="363" bestFit="1" customWidth="1"/>
    <col min="3893" max="3893" width="10.44140625" style="363" customWidth="1"/>
    <col min="3894" max="3894" width="8.6640625" style="363" customWidth="1"/>
    <col min="3895" max="3897" width="8.33203125" style="363" customWidth="1"/>
    <col min="3898" max="4096" width="8.33203125" style="363"/>
    <col min="4097" max="4097" width="52.44140625" style="363" customWidth="1"/>
    <col min="4098" max="4098" width="5.44140625" style="363" customWidth="1"/>
    <col min="4099" max="4100" width="10.6640625" style="363" customWidth="1"/>
    <col min="4101" max="4101" width="9.6640625" style="363" customWidth="1"/>
    <col min="4102" max="4103" width="10.6640625" style="363" customWidth="1"/>
    <col min="4104" max="4104" width="9.6640625" style="363" customWidth="1"/>
    <col min="4105" max="4106" width="10.6640625" style="363" customWidth="1"/>
    <col min="4107" max="4107" width="9.6640625" style="363" customWidth="1"/>
    <col min="4108" max="4108" width="51.88671875" style="363" customWidth="1"/>
    <col min="4109" max="4109" width="5.44140625" style="363" customWidth="1"/>
    <col min="4110" max="4111" width="10.6640625" style="363" customWidth="1"/>
    <col min="4112" max="4112" width="9.6640625" style="363" customWidth="1"/>
    <col min="4113" max="4114" width="10.6640625" style="363" customWidth="1"/>
    <col min="4115" max="4115" width="9.6640625" style="363" customWidth="1"/>
    <col min="4116" max="4117" width="10.6640625" style="363" customWidth="1"/>
    <col min="4118" max="4118" width="9.6640625" style="363" customWidth="1"/>
    <col min="4119" max="4119" width="52.77734375" style="363" customWidth="1"/>
    <col min="4120" max="4120" width="5.44140625" style="363" customWidth="1"/>
    <col min="4121" max="4122" width="10.6640625" style="363" customWidth="1"/>
    <col min="4123" max="4123" width="9.6640625" style="363" customWidth="1"/>
    <col min="4124" max="4125" width="10.6640625" style="363" customWidth="1"/>
    <col min="4126" max="4126" width="9.6640625" style="363" customWidth="1"/>
    <col min="4127" max="4128" width="10.6640625" style="363" customWidth="1"/>
    <col min="4129" max="4129" width="9.6640625" style="363" customWidth="1"/>
    <col min="4130" max="4130" width="52" style="363" customWidth="1"/>
    <col min="4131" max="4131" width="5.44140625" style="363" customWidth="1"/>
    <col min="4132" max="4133" width="10.6640625" style="363" customWidth="1"/>
    <col min="4134" max="4134" width="9.6640625" style="363" customWidth="1"/>
    <col min="4135" max="4136" width="10.6640625" style="363" customWidth="1"/>
    <col min="4137" max="4137" width="10.21875" style="363" customWidth="1"/>
    <col min="4138" max="4139" width="10.6640625" style="363" customWidth="1"/>
    <col min="4140" max="4140" width="9.6640625" style="363" customWidth="1"/>
    <col min="4141" max="4141" width="54.21875" style="363" customWidth="1"/>
    <col min="4142" max="4142" width="5.44140625" style="363" customWidth="1"/>
    <col min="4143" max="4144" width="10.6640625" style="363" customWidth="1"/>
    <col min="4145" max="4145" width="9.6640625" style="363" customWidth="1"/>
    <col min="4146" max="4146" width="8.33203125" style="363" customWidth="1"/>
    <col min="4147" max="4147" width="10.109375" style="363" bestFit="1" customWidth="1"/>
    <col min="4148" max="4148" width="10.44140625" style="363" bestFit="1" customWidth="1"/>
    <col min="4149" max="4149" width="10.44140625" style="363" customWidth="1"/>
    <col min="4150" max="4150" width="8.6640625" style="363" customWidth="1"/>
    <col min="4151" max="4153" width="8.33203125" style="363" customWidth="1"/>
    <col min="4154" max="4352" width="8.33203125" style="363"/>
    <col min="4353" max="4353" width="52.44140625" style="363" customWidth="1"/>
    <col min="4354" max="4354" width="5.44140625" style="363" customWidth="1"/>
    <col min="4355" max="4356" width="10.6640625" style="363" customWidth="1"/>
    <col min="4357" max="4357" width="9.6640625" style="363" customWidth="1"/>
    <col min="4358" max="4359" width="10.6640625" style="363" customWidth="1"/>
    <col min="4360" max="4360" width="9.6640625" style="363" customWidth="1"/>
    <col min="4361" max="4362" width="10.6640625" style="363" customWidth="1"/>
    <col min="4363" max="4363" width="9.6640625" style="363" customWidth="1"/>
    <col min="4364" max="4364" width="51.88671875" style="363" customWidth="1"/>
    <col min="4365" max="4365" width="5.44140625" style="363" customWidth="1"/>
    <col min="4366" max="4367" width="10.6640625" style="363" customWidth="1"/>
    <col min="4368" max="4368" width="9.6640625" style="363" customWidth="1"/>
    <col min="4369" max="4370" width="10.6640625" style="363" customWidth="1"/>
    <col min="4371" max="4371" width="9.6640625" style="363" customWidth="1"/>
    <col min="4372" max="4373" width="10.6640625" style="363" customWidth="1"/>
    <col min="4374" max="4374" width="9.6640625" style="363" customWidth="1"/>
    <col min="4375" max="4375" width="52.77734375" style="363" customWidth="1"/>
    <col min="4376" max="4376" width="5.44140625" style="363" customWidth="1"/>
    <col min="4377" max="4378" width="10.6640625" style="363" customWidth="1"/>
    <col min="4379" max="4379" width="9.6640625" style="363" customWidth="1"/>
    <col min="4380" max="4381" width="10.6640625" style="363" customWidth="1"/>
    <col min="4382" max="4382" width="9.6640625" style="363" customWidth="1"/>
    <col min="4383" max="4384" width="10.6640625" style="363" customWidth="1"/>
    <col min="4385" max="4385" width="9.6640625" style="363" customWidth="1"/>
    <col min="4386" max="4386" width="52" style="363" customWidth="1"/>
    <col min="4387" max="4387" width="5.44140625" style="363" customWidth="1"/>
    <col min="4388" max="4389" width="10.6640625" style="363" customWidth="1"/>
    <col min="4390" max="4390" width="9.6640625" style="363" customWidth="1"/>
    <col min="4391" max="4392" width="10.6640625" style="363" customWidth="1"/>
    <col min="4393" max="4393" width="10.21875" style="363" customWidth="1"/>
    <col min="4394" max="4395" width="10.6640625" style="363" customWidth="1"/>
    <col min="4396" max="4396" width="9.6640625" style="363" customWidth="1"/>
    <col min="4397" max="4397" width="54.21875" style="363" customWidth="1"/>
    <col min="4398" max="4398" width="5.44140625" style="363" customWidth="1"/>
    <col min="4399" max="4400" width="10.6640625" style="363" customWidth="1"/>
    <col min="4401" max="4401" width="9.6640625" style="363" customWidth="1"/>
    <col min="4402" max="4402" width="8.33203125" style="363" customWidth="1"/>
    <col min="4403" max="4403" width="10.109375" style="363" bestFit="1" customWidth="1"/>
    <col min="4404" max="4404" width="10.44140625" style="363" bestFit="1" customWidth="1"/>
    <col min="4405" max="4405" width="10.44140625" style="363" customWidth="1"/>
    <col min="4406" max="4406" width="8.6640625" style="363" customWidth="1"/>
    <col min="4407" max="4409" width="8.33203125" style="363" customWidth="1"/>
    <col min="4410" max="4608" width="8.33203125" style="363"/>
    <col min="4609" max="4609" width="52.44140625" style="363" customWidth="1"/>
    <col min="4610" max="4610" width="5.44140625" style="363" customWidth="1"/>
    <col min="4611" max="4612" width="10.6640625" style="363" customWidth="1"/>
    <col min="4613" max="4613" width="9.6640625" style="363" customWidth="1"/>
    <col min="4614" max="4615" width="10.6640625" style="363" customWidth="1"/>
    <col min="4616" max="4616" width="9.6640625" style="363" customWidth="1"/>
    <col min="4617" max="4618" width="10.6640625" style="363" customWidth="1"/>
    <col min="4619" max="4619" width="9.6640625" style="363" customWidth="1"/>
    <col min="4620" max="4620" width="51.88671875" style="363" customWidth="1"/>
    <col min="4621" max="4621" width="5.44140625" style="363" customWidth="1"/>
    <col min="4622" max="4623" width="10.6640625" style="363" customWidth="1"/>
    <col min="4624" max="4624" width="9.6640625" style="363" customWidth="1"/>
    <col min="4625" max="4626" width="10.6640625" style="363" customWidth="1"/>
    <col min="4627" max="4627" width="9.6640625" style="363" customWidth="1"/>
    <col min="4628" max="4629" width="10.6640625" style="363" customWidth="1"/>
    <col min="4630" max="4630" width="9.6640625" style="363" customWidth="1"/>
    <col min="4631" max="4631" width="52.77734375" style="363" customWidth="1"/>
    <col min="4632" max="4632" width="5.44140625" style="363" customWidth="1"/>
    <col min="4633" max="4634" width="10.6640625" style="363" customWidth="1"/>
    <col min="4635" max="4635" width="9.6640625" style="363" customWidth="1"/>
    <col min="4636" max="4637" width="10.6640625" style="363" customWidth="1"/>
    <col min="4638" max="4638" width="9.6640625" style="363" customWidth="1"/>
    <col min="4639" max="4640" width="10.6640625" style="363" customWidth="1"/>
    <col min="4641" max="4641" width="9.6640625" style="363" customWidth="1"/>
    <col min="4642" max="4642" width="52" style="363" customWidth="1"/>
    <col min="4643" max="4643" width="5.44140625" style="363" customWidth="1"/>
    <col min="4644" max="4645" width="10.6640625" style="363" customWidth="1"/>
    <col min="4646" max="4646" width="9.6640625" style="363" customWidth="1"/>
    <col min="4647" max="4648" width="10.6640625" style="363" customWidth="1"/>
    <col min="4649" max="4649" width="10.21875" style="363" customWidth="1"/>
    <col min="4650" max="4651" width="10.6640625" style="363" customWidth="1"/>
    <col min="4652" max="4652" width="9.6640625" style="363" customWidth="1"/>
    <col min="4653" max="4653" width="54.21875" style="363" customWidth="1"/>
    <col min="4654" max="4654" width="5.44140625" style="363" customWidth="1"/>
    <col min="4655" max="4656" width="10.6640625" style="363" customWidth="1"/>
    <col min="4657" max="4657" width="9.6640625" style="363" customWidth="1"/>
    <col min="4658" max="4658" width="8.33203125" style="363" customWidth="1"/>
    <col min="4659" max="4659" width="10.109375" style="363" bestFit="1" customWidth="1"/>
    <col min="4660" max="4660" width="10.44140625" style="363" bestFit="1" customWidth="1"/>
    <col min="4661" max="4661" width="10.44140625" style="363" customWidth="1"/>
    <col min="4662" max="4662" width="8.6640625" style="363" customWidth="1"/>
    <col min="4663" max="4665" width="8.33203125" style="363" customWidth="1"/>
    <col min="4666" max="4864" width="8.33203125" style="363"/>
    <col min="4865" max="4865" width="52.44140625" style="363" customWidth="1"/>
    <col min="4866" max="4866" width="5.44140625" style="363" customWidth="1"/>
    <col min="4867" max="4868" width="10.6640625" style="363" customWidth="1"/>
    <col min="4869" max="4869" width="9.6640625" style="363" customWidth="1"/>
    <col min="4870" max="4871" width="10.6640625" style="363" customWidth="1"/>
    <col min="4872" max="4872" width="9.6640625" style="363" customWidth="1"/>
    <col min="4873" max="4874" width="10.6640625" style="363" customWidth="1"/>
    <col min="4875" max="4875" width="9.6640625" style="363" customWidth="1"/>
    <col min="4876" max="4876" width="51.88671875" style="363" customWidth="1"/>
    <col min="4877" max="4877" width="5.44140625" style="363" customWidth="1"/>
    <col min="4878" max="4879" width="10.6640625" style="363" customWidth="1"/>
    <col min="4880" max="4880" width="9.6640625" style="363" customWidth="1"/>
    <col min="4881" max="4882" width="10.6640625" style="363" customWidth="1"/>
    <col min="4883" max="4883" width="9.6640625" style="363" customWidth="1"/>
    <col min="4884" max="4885" width="10.6640625" style="363" customWidth="1"/>
    <col min="4886" max="4886" width="9.6640625" style="363" customWidth="1"/>
    <col min="4887" max="4887" width="52.77734375" style="363" customWidth="1"/>
    <col min="4888" max="4888" width="5.44140625" style="363" customWidth="1"/>
    <col min="4889" max="4890" width="10.6640625" style="363" customWidth="1"/>
    <col min="4891" max="4891" width="9.6640625" style="363" customWidth="1"/>
    <col min="4892" max="4893" width="10.6640625" style="363" customWidth="1"/>
    <col min="4894" max="4894" width="9.6640625" style="363" customWidth="1"/>
    <col min="4895" max="4896" width="10.6640625" style="363" customWidth="1"/>
    <col min="4897" max="4897" width="9.6640625" style="363" customWidth="1"/>
    <col min="4898" max="4898" width="52" style="363" customWidth="1"/>
    <col min="4899" max="4899" width="5.44140625" style="363" customWidth="1"/>
    <col min="4900" max="4901" width="10.6640625" style="363" customWidth="1"/>
    <col min="4902" max="4902" width="9.6640625" style="363" customWidth="1"/>
    <col min="4903" max="4904" width="10.6640625" style="363" customWidth="1"/>
    <col min="4905" max="4905" width="10.21875" style="363" customWidth="1"/>
    <col min="4906" max="4907" width="10.6640625" style="363" customWidth="1"/>
    <col min="4908" max="4908" width="9.6640625" style="363" customWidth="1"/>
    <col min="4909" max="4909" width="54.21875" style="363" customWidth="1"/>
    <col min="4910" max="4910" width="5.44140625" style="363" customWidth="1"/>
    <col min="4911" max="4912" width="10.6640625" style="363" customWidth="1"/>
    <col min="4913" max="4913" width="9.6640625" style="363" customWidth="1"/>
    <col min="4914" max="4914" width="8.33203125" style="363" customWidth="1"/>
    <col min="4915" max="4915" width="10.109375" style="363" bestFit="1" customWidth="1"/>
    <col min="4916" max="4916" width="10.44140625" style="363" bestFit="1" customWidth="1"/>
    <col min="4917" max="4917" width="10.44140625" style="363" customWidth="1"/>
    <col min="4918" max="4918" width="8.6640625" style="363" customWidth="1"/>
    <col min="4919" max="4921" width="8.33203125" style="363" customWidth="1"/>
    <col min="4922" max="5120" width="8.33203125" style="363"/>
    <col min="5121" max="5121" width="52.44140625" style="363" customWidth="1"/>
    <col min="5122" max="5122" width="5.44140625" style="363" customWidth="1"/>
    <col min="5123" max="5124" width="10.6640625" style="363" customWidth="1"/>
    <col min="5125" max="5125" width="9.6640625" style="363" customWidth="1"/>
    <col min="5126" max="5127" width="10.6640625" style="363" customWidth="1"/>
    <col min="5128" max="5128" width="9.6640625" style="363" customWidth="1"/>
    <col min="5129" max="5130" width="10.6640625" style="363" customWidth="1"/>
    <col min="5131" max="5131" width="9.6640625" style="363" customWidth="1"/>
    <col min="5132" max="5132" width="51.88671875" style="363" customWidth="1"/>
    <col min="5133" max="5133" width="5.44140625" style="363" customWidth="1"/>
    <col min="5134" max="5135" width="10.6640625" style="363" customWidth="1"/>
    <col min="5136" max="5136" width="9.6640625" style="363" customWidth="1"/>
    <col min="5137" max="5138" width="10.6640625" style="363" customWidth="1"/>
    <col min="5139" max="5139" width="9.6640625" style="363" customWidth="1"/>
    <col min="5140" max="5141" width="10.6640625" style="363" customWidth="1"/>
    <col min="5142" max="5142" width="9.6640625" style="363" customWidth="1"/>
    <col min="5143" max="5143" width="52.77734375" style="363" customWidth="1"/>
    <col min="5144" max="5144" width="5.44140625" style="363" customWidth="1"/>
    <col min="5145" max="5146" width="10.6640625" style="363" customWidth="1"/>
    <col min="5147" max="5147" width="9.6640625" style="363" customWidth="1"/>
    <col min="5148" max="5149" width="10.6640625" style="363" customWidth="1"/>
    <col min="5150" max="5150" width="9.6640625" style="363" customWidth="1"/>
    <col min="5151" max="5152" width="10.6640625" style="363" customWidth="1"/>
    <col min="5153" max="5153" width="9.6640625" style="363" customWidth="1"/>
    <col min="5154" max="5154" width="52" style="363" customWidth="1"/>
    <col min="5155" max="5155" width="5.44140625" style="363" customWidth="1"/>
    <col min="5156" max="5157" width="10.6640625" style="363" customWidth="1"/>
    <col min="5158" max="5158" width="9.6640625" style="363" customWidth="1"/>
    <col min="5159" max="5160" width="10.6640625" style="363" customWidth="1"/>
    <col min="5161" max="5161" width="10.21875" style="363" customWidth="1"/>
    <col min="5162" max="5163" width="10.6640625" style="363" customWidth="1"/>
    <col min="5164" max="5164" width="9.6640625" style="363" customWidth="1"/>
    <col min="5165" max="5165" width="54.21875" style="363" customWidth="1"/>
    <col min="5166" max="5166" width="5.44140625" style="363" customWidth="1"/>
    <col min="5167" max="5168" width="10.6640625" style="363" customWidth="1"/>
    <col min="5169" max="5169" width="9.6640625" style="363" customWidth="1"/>
    <col min="5170" max="5170" width="8.33203125" style="363" customWidth="1"/>
    <col min="5171" max="5171" width="10.109375" style="363" bestFit="1" customWidth="1"/>
    <col min="5172" max="5172" width="10.44140625" style="363" bestFit="1" customWidth="1"/>
    <col min="5173" max="5173" width="10.44140625" style="363" customWidth="1"/>
    <col min="5174" max="5174" width="8.6640625" style="363" customWidth="1"/>
    <col min="5175" max="5177" width="8.33203125" style="363" customWidth="1"/>
    <col min="5178" max="5376" width="8.33203125" style="363"/>
    <col min="5377" max="5377" width="52.44140625" style="363" customWidth="1"/>
    <col min="5378" max="5378" width="5.44140625" style="363" customWidth="1"/>
    <col min="5379" max="5380" width="10.6640625" style="363" customWidth="1"/>
    <col min="5381" max="5381" width="9.6640625" style="363" customWidth="1"/>
    <col min="5382" max="5383" width="10.6640625" style="363" customWidth="1"/>
    <col min="5384" max="5384" width="9.6640625" style="363" customWidth="1"/>
    <col min="5385" max="5386" width="10.6640625" style="363" customWidth="1"/>
    <col min="5387" max="5387" width="9.6640625" style="363" customWidth="1"/>
    <col min="5388" max="5388" width="51.88671875" style="363" customWidth="1"/>
    <col min="5389" max="5389" width="5.44140625" style="363" customWidth="1"/>
    <col min="5390" max="5391" width="10.6640625" style="363" customWidth="1"/>
    <col min="5392" max="5392" width="9.6640625" style="363" customWidth="1"/>
    <col min="5393" max="5394" width="10.6640625" style="363" customWidth="1"/>
    <col min="5395" max="5395" width="9.6640625" style="363" customWidth="1"/>
    <col min="5396" max="5397" width="10.6640625" style="363" customWidth="1"/>
    <col min="5398" max="5398" width="9.6640625" style="363" customWidth="1"/>
    <col min="5399" max="5399" width="52.77734375" style="363" customWidth="1"/>
    <col min="5400" max="5400" width="5.44140625" style="363" customWidth="1"/>
    <col min="5401" max="5402" width="10.6640625" style="363" customWidth="1"/>
    <col min="5403" max="5403" width="9.6640625" style="363" customWidth="1"/>
    <col min="5404" max="5405" width="10.6640625" style="363" customWidth="1"/>
    <col min="5406" max="5406" width="9.6640625" style="363" customWidth="1"/>
    <col min="5407" max="5408" width="10.6640625" style="363" customWidth="1"/>
    <col min="5409" max="5409" width="9.6640625" style="363" customWidth="1"/>
    <col min="5410" max="5410" width="52" style="363" customWidth="1"/>
    <col min="5411" max="5411" width="5.44140625" style="363" customWidth="1"/>
    <col min="5412" max="5413" width="10.6640625" style="363" customWidth="1"/>
    <col min="5414" max="5414" width="9.6640625" style="363" customWidth="1"/>
    <col min="5415" max="5416" width="10.6640625" style="363" customWidth="1"/>
    <col min="5417" max="5417" width="10.21875" style="363" customWidth="1"/>
    <col min="5418" max="5419" width="10.6640625" style="363" customWidth="1"/>
    <col min="5420" max="5420" width="9.6640625" style="363" customWidth="1"/>
    <col min="5421" max="5421" width="54.21875" style="363" customWidth="1"/>
    <col min="5422" max="5422" width="5.44140625" style="363" customWidth="1"/>
    <col min="5423" max="5424" width="10.6640625" style="363" customWidth="1"/>
    <col min="5425" max="5425" width="9.6640625" style="363" customWidth="1"/>
    <col min="5426" max="5426" width="8.33203125" style="363" customWidth="1"/>
    <col min="5427" max="5427" width="10.109375" style="363" bestFit="1" customWidth="1"/>
    <col min="5428" max="5428" width="10.44140625" style="363" bestFit="1" customWidth="1"/>
    <col min="5429" max="5429" width="10.44140625" style="363" customWidth="1"/>
    <col min="5430" max="5430" width="8.6640625" style="363" customWidth="1"/>
    <col min="5431" max="5433" width="8.33203125" style="363" customWidth="1"/>
    <col min="5434" max="5632" width="8.33203125" style="363"/>
    <col min="5633" max="5633" width="52.44140625" style="363" customWidth="1"/>
    <col min="5634" max="5634" width="5.44140625" style="363" customWidth="1"/>
    <col min="5635" max="5636" width="10.6640625" style="363" customWidth="1"/>
    <col min="5637" max="5637" width="9.6640625" style="363" customWidth="1"/>
    <col min="5638" max="5639" width="10.6640625" style="363" customWidth="1"/>
    <col min="5640" max="5640" width="9.6640625" style="363" customWidth="1"/>
    <col min="5641" max="5642" width="10.6640625" style="363" customWidth="1"/>
    <col min="5643" max="5643" width="9.6640625" style="363" customWidth="1"/>
    <col min="5644" max="5644" width="51.88671875" style="363" customWidth="1"/>
    <col min="5645" max="5645" width="5.44140625" style="363" customWidth="1"/>
    <col min="5646" max="5647" width="10.6640625" style="363" customWidth="1"/>
    <col min="5648" max="5648" width="9.6640625" style="363" customWidth="1"/>
    <col min="5649" max="5650" width="10.6640625" style="363" customWidth="1"/>
    <col min="5651" max="5651" width="9.6640625" style="363" customWidth="1"/>
    <col min="5652" max="5653" width="10.6640625" style="363" customWidth="1"/>
    <col min="5654" max="5654" width="9.6640625" style="363" customWidth="1"/>
    <col min="5655" max="5655" width="52.77734375" style="363" customWidth="1"/>
    <col min="5656" max="5656" width="5.44140625" style="363" customWidth="1"/>
    <col min="5657" max="5658" width="10.6640625" style="363" customWidth="1"/>
    <col min="5659" max="5659" width="9.6640625" style="363" customWidth="1"/>
    <col min="5660" max="5661" width="10.6640625" style="363" customWidth="1"/>
    <col min="5662" max="5662" width="9.6640625" style="363" customWidth="1"/>
    <col min="5663" max="5664" width="10.6640625" style="363" customWidth="1"/>
    <col min="5665" max="5665" width="9.6640625" style="363" customWidth="1"/>
    <col min="5666" max="5666" width="52" style="363" customWidth="1"/>
    <col min="5667" max="5667" width="5.44140625" style="363" customWidth="1"/>
    <col min="5668" max="5669" width="10.6640625" style="363" customWidth="1"/>
    <col min="5670" max="5670" width="9.6640625" style="363" customWidth="1"/>
    <col min="5671" max="5672" width="10.6640625" style="363" customWidth="1"/>
    <col min="5673" max="5673" width="10.21875" style="363" customWidth="1"/>
    <col min="5674" max="5675" width="10.6640625" style="363" customWidth="1"/>
    <col min="5676" max="5676" width="9.6640625" style="363" customWidth="1"/>
    <col min="5677" max="5677" width="54.21875" style="363" customWidth="1"/>
    <col min="5678" max="5678" width="5.44140625" style="363" customWidth="1"/>
    <col min="5679" max="5680" width="10.6640625" style="363" customWidth="1"/>
    <col min="5681" max="5681" width="9.6640625" style="363" customWidth="1"/>
    <col min="5682" max="5682" width="8.33203125" style="363" customWidth="1"/>
    <col min="5683" max="5683" width="10.109375" style="363" bestFit="1" customWidth="1"/>
    <col min="5684" max="5684" width="10.44140625" style="363" bestFit="1" customWidth="1"/>
    <col min="5685" max="5685" width="10.44140625" style="363" customWidth="1"/>
    <col min="5686" max="5686" width="8.6640625" style="363" customWidth="1"/>
    <col min="5687" max="5689" width="8.33203125" style="363" customWidth="1"/>
    <col min="5690" max="5888" width="8.33203125" style="363"/>
    <col min="5889" max="5889" width="52.44140625" style="363" customWidth="1"/>
    <col min="5890" max="5890" width="5.44140625" style="363" customWidth="1"/>
    <col min="5891" max="5892" width="10.6640625" style="363" customWidth="1"/>
    <col min="5893" max="5893" width="9.6640625" style="363" customWidth="1"/>
    <col min="5894" max="5895" width="10.6640625" style="363" customWidth="1"/>
    <col min="5896" max="5896" width="9.6640625" style="363" customWidth="1"/>
    <col min="5897" max="5898" width="10.6640625" style="363" customWidth="1"/>
    <col min="5899" max="5899" width="9.6640625" style="363" customWidth="1"/>
    <col min="5900" max="5900" width="51.88671875" style="363" customWidth="1"/>
    <col min="5901" max="5901" width="5.44140625" style="363" customWidth="1"/>
    <col min="5902" max="5903" width="10.6640625" style="363" customWidth="1"/>
    <col min="5904" max="5904" width="9.6640625" style="363" customWidth="1"/>
    <col min="5905" max="5906" width="10.6640625" style="363" customWidth="1"/>
    <col min="5907" max="5907" width="9.6640625" style="363" customWidth="1"/>
    <col min="5908" max="5909" width="10.6640625" style="363" customWidth="1"/>
    <col min="5910" max="5910" width="9.6640625" style="363" customWidth="1"/>
    <col min="5911" max="5911" width="52.77734375" style="363" customWidth="1"/>
    <col min="5912" max="5912" width="5.44140625" style="363" customWidth="1"/>
    <col min="5913" max="5914" width="10.6640625" style="363" customWidth="1"/>
    <col min="5915" max="5915" width="9.6640625" style="363" customWidth="1"/>
    <col min="5916" max="5917" width="10.6640625" style="363" customWidth="1"/>
    <col min="5918" max="5918" width="9.6640625" style="363" customWidth="1"/>
    <col min="5919" max="5920" width="10.6640625" style="363" customWidth="1"/>
    <col min="5921" max="5921" width="9.6640625" style="363" customWidth="1"/>
    <col min="5922" max="5922" width="52" style="363" customWidth="1"/>
    <col min="5923" max="5923" width="5.44140625" style="363" customWidth="1"/>
    <col min="5924" max="5925" width="10.6640625" style="363" customWidth="1"/>
    <col min="5926" max="5926" width="9.6640625" style="363" customWidth="1"/>
    <col min="5927" max="5928" width="10.6640625" style="363" customWidth="1"/>
    <col min="5929" max="5929" width="10.21875" style="363" customWidth="1"/>
    <col min="5930" max="5931" width="10.6640625" style="363" customWidth="1"/>
    <col min="5932" max="5932" width="9.6640625" style="363" customWidth="1"/>
    <col min="5933" max="5933" width="54.21875" style="363" customWidth="1"/>
    <col min="5934" max="5934" width="5.44140625" style="363" customWidth="1"/>
    <col min="5935" max="5936" width="10.6640625" style="363" customWidth="1"/>
    <col min="5937" max="5937" width="9.6640625" style="363" customWidth="1"/>
    <col min="5938" max="5938" width="8.33203125" style="363" customWidth="1"/>
    <col min="5939" max="5939" width="10.109375" style="363" bestFit="1" customWidth="1"/>
    <col min="5940" max="5940" width="10.44140625" style="363" bestFit="1" customWidth="1"/>
    <col min="5941" max="5941" width="10.44140625" style="363" customWidth="1"/>
    <col min="5942" max="5942" width="8.6640625" style="363" customWidth="1"/>
    <col min="5943" max="5945" width="8.33203125" style="363" customWidth="1"/>
    <col min="5946" max="6144" width="8.33203125" style="363"/>
    <col min="6145" max="6145" width="52.44140625" style="363" customWidth="1"/>
    <col min="6146" max="6146" width="5.44140625" style="363" customWidth="1"/>
    <col min="6147" max="6148" width="10.6640625" style="363" customWidth="1"/>
    <col min="6149" max="6149" width="9.6640625" style="363" customWidth="1"/>
    <col min="6150" max="6151" width="10.6640625" style="363" customWidth="1"/>
    <col min="6152" max="6152" width="9.6640625" style="363" customWidth="1"/>
    <col min="6153" max="6154" width="10.6640625" style="363" customWidth="1"/>
    <col min="6155" max="6155" width="9.6640625" style="363" customWidth="1"/>
    <col min="6156" max="6156" width="51.88671875" style="363" customWidth="1"/>
    <col min="6157" max="6157" width="5.44140625" style="363" customWidth="1"/>
    <col min="6158" max="6159" width="10.6640625" style="363" customWidth="1"/>
    <col min="6160" max="6160" width="9.6640625" style="363" customWidth="1"/>
    <col min="6161" max="6162" width="10.6640625" style="363" customWidth="1"/>
    <col min="6163" max="6163" width="9.6640625" style="363" customWidth="1"/>
    <col min="6164" max="6165" width="10.6640625" style="363" customWidth="1"/>
    <col min="6166" max="6166" width="9.6640625" style="363" customWidth="1"/>
    <col min="6167" max="6167" width="52.77734375" style="363" customWidth="1"/>
    <col min="6168" max="6168" width="5.44140625" style="363" customWidth="1"/>
    <col min="6169" max="6170" width="10.6640625" style="363" customWidth="1"/>
    <col min="6171" max="6171" width="9.6640625" style="363" customWidth="1"/>
    <col min="6172" max="6173" width="10.6640625" style="363" customWidth="1"/>
    <col min="6174" max="6174" width="9.6640625" style="363" customWidth="1"/>
    <col min="6175" max="6176" width="10.6640625" style="363" customWidth="1"/>
    <col min="6177" max="6177" width="9.6640625" style="363" customWidth="1"/>
    <col min="6178" max="6178" width="52" style="363" customWidth="1"/>
    <col min="6179" max="6179" width="5.44140625" style="363" customWidth="1"/>
    <col min="6180" max="6181" width="10.6640625" style="363" customWidth="1"/>
    <col min="6182" max="6182" width="9.6640625" style="363" customWidth="1"/>
    <col min="6183" max="6184" width="10.6640625" style="363" customWidth="1"/>
    <col min="6185" max="6185" width="10.21875" style="363" customWidth="1"/>
    <col min="6186" max="6187" width="10.6640625" style="363" customWidth="1"/>
    <col min="6188" max="6188" width="9.6640625" style="363" customWidth="1"/>
    <col min="6189" max="6189" width="54.21875" style="363" customWidth="1"/>
    <col min="6190" max="6190" width="5.44140625" style="363" customWidth="1"/>
    <col min="6191" max="6192" width="10.6640625" style="363" customWidth="1"/>
    <col min="6193" max="6193" width="9.6640625" style="363" customWidth="1"/>
    <col min="6194" max="6194" width="8.33203125" style="363" customWidth="1"/>
    <col min="6195" max="6195" width="10.109375" style="363" bestFit="1" customWidth="1"/>
    <col min="6196" max="6196" width="10.44140625" style="363" bestFit="1" customWidth="1"/>
    <col min="6197" max="6197" width="10.44140625" style="363" customWidth="1"/>
    <col min="6198" max="6198" width="8.6640625" style="363" customWidth="1"/>
    <col min="6199" max="6201" width="8.33203125" style="363" customWidth="1"/>
    <col min="6202" max="6400" width="8.33203125" style="363"/>
    <col min="6401" max="6401" width="52.44140625" style="363" customWidth="1"/>
    <col min="6402" max="6402" width="5.44140625" style="363" customWidth="1"/>
    <col min="6403" max="6404" width="10.6640625" style="363" customWidth="1"/>
    <col min="6405" max="6405" width="9.6640625" style="363" customWidth="1"/>
    <col min="6406" max="6407" width="10.6640625" style="363" customWidth="1"/>
    <col min="6408" max="6408" width="9.6640625" style="363" customWidth="1"/>
    <col min="6409" max="6410" width="10.6640625" style="363" customWidth="1"/>
    <col min="6411" max="6411" width="9.6640625" style="363" customWidth="1"/>
    <col min="6412" max="6412" width="51.88671875" style="363" customWidth="1"/>
    <col min="6413" max="6413" width="5.44140625" style="363" customWidth="1"/>
    <col min="6414" max="6415" width="10.6640625" style="363" customWidth="1"/>
    <col min="6416" max="6416" width="9.6640625" style="363" customWidth="1"/>
    <col min="6417" max="6418" width="10.6640625" style="363" customWidth="1"/>
    <col min="6419" max="6419" width="9.6640625" style="363" customWidth="1"/>
    <col min="6420" max="6421" width="10.6640625" style="363" customWidth="1"/>
    <col min="6422" max="6422" width="9.6640625" style="363" customWidth="1"/>
    <col min="6423" max="6423" width="52.77734375" style="363" customWidth="1"/>
    <col min="6424" max="6424" width="5.44140625" style="363" customWidth="1"/>
    <col min="6425" max="6426" width="10.6640625" style="363" customWidth="1"/>
    <col min="6427" max="6427" width="9.6640625" style="363" customWidth="1"/>
    <col min="6428" max="6429" width="10.6640625" style="363" customWidth="1"/>
    <col min="6430" max="6430" width="9.6640625" style="363" customWidth="1"/>
    <col min="6431" max="6432" width="10.6640625" style="363" customWidth="1"/>
    <col min="6433" max="6433" width="9.6640625" style="363" customWidth="1"/>
    <col min="6434" max="6434" width="52" style="363" customWidth="1"/>
    <col min="6435" max="6435" width="5.44140625" style="363" customWidth="1"/>
    <col min="6436" max="6437" width="10.6640625" style="363" customWidth="1"/>
    <col min="6438" max="6438" width="9.6640625" style="363" customWidth="1"/>
    <col min="6439" max="6440" width="10.6640625" style="363" customWidth="1"/>
    <col min="6441" max="6441" width="10.21875" style="363" customWidth="1"/>
    <col min="6442" max="6443" width="10.6640625" style="363" customWidth="1"/>
    <col min="6444" max="6444" width="9.6640625" style="363" customWidth="1"/>
    <col min="6445" max="6445" width="54.21875" style="363" customWidth="1"/>
    <col min="6446" max="6446" width="5.44140625" style="363" customWidth="1"/>
    <col min="6447" max="6448" width="10.6640625" style="363" customWidth="1"/>
    <col min="6449" max="6449" width="9.6640625" style="363" customWidth="1"/>
    <col min="6450" max="6450" width="8.33203125" style="363" customWidth="1"/>
    <col min="6451" max="6451" width="10.109375" style="363" bestFit="1" customWidth="1"/>
    <col min="6452" max="6452" width="10.44140625" style="363" bestFit="1" customWidth="1"/>
    <col min="6453" max="6453" width="10.44140625" style="363" customWidth="1"/>
    <col min="6454" max="6454" width="8.6640625" style="363" customWidth="1"/>
    <col min="6455" max="6457" width="8.33203125" style="363" customWidth="1"/>
    <col min="6458" max="6656" width="8.33203125" style="363"/>
    <col min="6657" max="6657" width="52.44140625" style="363" customWidth="1"/>
    <col min="6658" max="6658" width="5.44140625" style="363" customWidth="1"/>
    <col min="6659" max="6660" width="10.6640625" style="363" customWidth="1"/>
    <col min="6661" max="6661" width="9.6640625" style="363" customWidth="1"/>
    <col min="6662" max="6663" width="10.6640625" style="363" customWidth="1"/>
    <col min="6664" max="6664" width="9.6640625" style="363" customWidth="1"/>
    <col min="6665" max="6666" width="10.6640625" style="363" customWidth="1"/>
    <col min="6667" max="6667" width="9.6640625" style="363" customWidth="1"/>
    <col min="6668" max="6668" width="51.88671875" style="363" customWidth="1"/>
    <col min="6669" max="6669" width="5.44140625" style="363" customWidth="1"/>
    <col min="6670" max="6671" width="10.6640625" style="363" customWidth="1"/>
    <col min="6672" max="6672" width="9.6640625" style="363" customWidth="1"/>
    <col min="6673" max="6674" width="10.6640625" style="363" customWidth="1"/>
    <col min="6675" max="6675" width="9.6640625" style="363" customWidth="1"/>
    <col min="6676" max="6677" width="10.6640625" style="363" customWidth="1"/>
    <col min="6678" max="6678" width="9.6640625" style="363" customWidth="1"/>
    <col min="6679" max="6679" width="52.77734375" style="363" customWidth="1"/>
    <col min="6680" max="6680" width="5.44140625" style="363" customWidth="1"/>
    <col min="6681" max="6682" width="10.6640625" style="363" customWidth="1"/>
    <col min="6683" max="6683" width="9.6640625" style="363" customWidth="1"/>
    <col min="6684" max="6685" width="10.6640625" style="363" customWidth="1"/>
    <col min="6686" max="6686" width="9.6640625" style="363" customWidth="1"/>
    <col min="6687" max="6688" width="10.6640625" style="363" customWidth="1"/>
    <col min="6689" max="6689" width="9.6640625" style="363" customWidth="1"/>
    <col min="6690" max="6690" width="52" style="363" customWidth="1"/>
    <col min="6691" max="6691" width="5.44140625" style="363" customWidth="1"/>
    <col min="6692" max="6693" width="10.6640625" style="363" customWidth="1"/>
    <col min="6694" max="6694" width="9.6640625" style="363" customWidth="1"/>
    <col min="6695" max="6696" width="10.6640625" style="363" customWidth="1"/>
    <col min="6697" max="6697" width="10.21875" style="363" customWidth="1"/>
    <col min="6698" max="6699" width="10.6640625" style="363" customWidth="1"/>
    <col min="6700" max="6700" width="9.6640625" style="363" customWidth="1"/>
    <col min="6701" max="6701" width="54.21875" style="363" customWidth="1"/>
    <col min="6702" max="6702" width="5.44140625" style="363" customWidth="1"/>
    <col min="6703" max="6704" width="10.6640625" style="363" customWidth="1"/>
    <col min="6705" max="6705" width="9.6640625" style="363" customWidth="1"/>
    <col min="6706" max="6706" width="8.33203125" style="363" customWidth="1"/>
    <col min="6707" max="6707" width="10.109375" style="363" bestFit="1" customWidth="1"/>
    <col min="6708" max="6708" width="10.44140625" style="363" bestFit="1" customWidth="1"/>
    <col min="6709" max="6709" width="10.44140625" style="363" customWidth="1"/>
    <col min="6710" max="6710" width="8.6640625" style="363" customWidth="1"/>
    <col min="6711" max="6713" width="8.33203125" style="363" customWidth="1"/>
    <col min="6714" max="6912" width="8.33203125" style="363"/>
    <col min="6913" max="6913" width="52.44140625" style="363" customWidth="1"/>
    <col min="6914" max="6914" width="5.44140625" style="363" customWidth="1"/>
    <col min="6915" max="6916" width="10.6640625" style="363" customWidth="1"/>
    <col min="6917" max="6917" width="9.6640625" style="363" customWidth="1"/>
    <col min="6918" max="6919" width="10.6640625" style="363" customWidth="1"/>
    <col min="6920" max="6920" width="9.6640625" style="363" customWidth="1"/>
    <col min="6921" max="6922" width="10.6640625" style="363" customWidth="1"/>
    <col min="6923" max="6923" width="9.6640625" style="363" customWidth="1"/>
    <col min="6924" max="6924" width="51.88671875" style="363" customWidth="1"/>
    <col min="6925" max="6925" width="5.44140625" style="363" customWidth="1"/>
    <col min="6926" max="6927" width="10.6640625" style="363" customWidth="1"/>
    <col min="6928" max="6928" width="9.6640625" style="363" customWidth="1"/>
    <col min="6929" max="6930" width="10.6640625" style="363" customWidth="1"/>
    <col min="6931" max="6931" width="9.6640625" style="363" customWidth="1"/>
    <col min="6932" max="6933" width="10.6640625" style="363" customWidth="1"/>
    <col min="6934" max="6934" width="9.6640625" style="363" customWidth="1"/>
    <col min="6935" max="6935" width="52.77734375" style="363" customWidth="1"/>
    <col min="6936" max="6936" width="5.44140625" style="363" customWidth="1"/>
    <col min="6937" max="6938" width="10.6640625" style="363" customWidth="1"/>
    <col min="6939" max="6939" width="9.6640625" style="363" customWidth="1"/>
    <col min="6940" max="6941" width="10.6640625" style="363" customWidth="1"/>
    <col min="6942" max="6942" width="9.6640625" style="363" customWidth="1"/>
    <col min="6943" max="6944" width="10.6640625" style="363" customWidth="1"/>
    <col min="6945" max="6945" width="9.6640625" style="363" customWidth="1"/>
    <col min="6946" max="6946" width="52" style="363" customWidth="1"/>
    <col min="6947" max="6947" width="5.44140625" style="363" customWidth="1"/>
    <col min="6948" max="6949" width="10.6640625" style="363" customWidth="1"/>
    <col min="6950" max="6950" width="9.6640625" style="363" customWidth="1"/>
    <col min="6951" max="6952" width="10.6640625" style="363" customWidth="1"/>
    <col min="6953" max="6953" width="10.21875" style="363" customWidth="1"/>
    <col min="6954" max="6955" width="10.6640625" style="363" customWidth="1"/>
    <col min="6956" max="6956" width="9.6640625" style="363" customWidth="1"/>
    <col min="6957" max="6957" width="54.21875" style="363" customWidth="1"/>
    <col min="6958" max="6958" width="5.44140625" style="363" customWidth="1"/>
    <col min="6959" max="6960" width="10.6640625" style="363" customWidth="1"/>
    <col min="6961" max="6961" width="9.6640625" style="363" customWidth="1"/>
    <col min="6962" max="6962" width="8.33203125" style="363" customWidth="1"/>
    <col min="6963" max="6963" width="10.109375" style="363" bestFit="1" customWidth="1"/>
    <col min="6964" max="6964" width="10.44140625" style="363" bestFit="1" customWidth="1"/>
    <col min="6965" max="6965" width="10.44140625" style="363" customWidth="1"/>
    <col min="6966" max="6966" width="8.6640625" style="363" customWidth="1"/>
    <col min="6967" max="6969" width="8.33203125" style="363" customWidth="1"/>
    <col min="6970" max="7168" width="8.33203125" style="363"/>
    <col min="7169" max="7169" width="52.44140625" style="363" customWidth="1"/>
    <col min="7170" max="7170" width="5.44140625" style="363" customWidth="1"/>
    <col min="7171" max="7172" width="10.6640625" style="363" customWidth="1"/>
    <col min="7173" max="7173" width="9.6640625" style="363" customWidth="1"/>
    <col min="7174" max="7175" width="10.6640625" style="363" customWidth="1"/>
    <col min="7176" max="7176" width="9.6640625" style="363" customWidth="1"/>
    <col min="7177" max="7178" width="10.6640625" style="363" customWidth="1"/>
    <col min="7179" max="7179" width="9.6640625" style="363" customWidth="1"/>
    <col min="7180" max="7180" width="51.88671875" style="363" customWidth="1"/>
    <col min="7181" max="7181" width="5.44140625" style="363" customWidth="1"/>
    <col min="7182" max="7183" width="10.6640625" style="363" customWidth="1"/>
    <col min="7184" max="7184" width="9.6640625" style="363" customWidth="1"/>
    <col min="7185" max="7186" width="10.6640625" style="363" customWidth="1"/>
    <col min="7187" max="7187" width="9.6640625" style="363" customWidth="1"/>
    <col min="7188" max="7189" width="10.6640625" style="363" customWidth="1"/>
    <col min="7190" max="7190" width="9.6640625" style="363" customWidth="1"/>
    <col min="7191" max="7191" width="52.77734375" style="363" customWidth="1"/>
    <col min="7192" max="7192" width="5.44140625" style="363" customWidth="1"/>
    <col min="7193" max="7194" width="10.6640625" style="363" customWidth="1"/>
    <col min="7195" max="7195" width="9.6640625" style="363" customWidth="1"/>
    <col min="7196" max="7197" width="10.6640625" style="363" customWidth="1"/>
    <col min="7198" max="7198" width="9.6640625" style="363" customWidth="1"/>
    <col min="7199" max="7200" width="10.6640625" style="363" customWidth="1"/>
    <col min="7201" max="7201" width="9.6640625" style="363" customWidth="1"/>
    <col min="7202" max="7202" width="52" style="363" customWidth="1"/>
    <col min="7203" max="7203" width="5.44140625" style="363" customWidth="1"/>
    <col min="7204" max="7205" width="10.6640625" style="363" customWidth="1"/>
    <col min="7206" max="7206" width="9.6640625" style="363" customWidth="1"/>
    <col min="7207" max="7208" width="10.6640625" style="363" customWidth="1"/>
    <col min="7209" max="7209" width="10.21875" style="363" customWidth="1"/>
    <col min="7210" max="7211" width="10.6640625" style="363" customWidth="1"/>
    <col min="7212" max="7212" width="9.6640625" style="363" customWidth="1"/>
    <col min="7213" max="7213" width="54.21875" style="363" customWidth="1"/>
    <col min="7214" max="7214" width="5.44140625" style="363" customWidth="1"/>
    <col min="7215" max="7216" width="10.6640625" style="363" customWidth="1"/>
    <col min="7217" max="7217" width="9.6640625" style="363" customWidth="1"/>
    <col min="7218" max="7218" width="8.33203125" style="363" customWidth="1"/>
    <col min="7219" max="7219" width="10.109375" style="363" bestFit="1" customWidth="1"/>
    <col min="7220" max="7220" width="10.44140625" style="363" bestFit="1" customWidth="1"/>
    <col min="7221" max="7221" width="10.44140625" style="363" customWidth="1"/>
    <col min="7222" max="7222" width="8.6640625" style="363" customWidth="1"/>
    <col min="7223" max="7225" width="8.33203125" style="363" customWidth="1"/>
    <col min="7226" max="7424" width="8.33203125" style="363"/>
    <col min="7425" max="7425" width="52.44140625" style="363" customWidth="1"/>
    <col min="7426" max="7426" width="5.44140625" style="363" customWidth="1"/>
    <col min="7427" max="7428" width="10.6640625" style="363" customWidth="1"/>
    <col min="7429" max="7429" width="9.6640625" style="363" customWidth="1"/>
    <col min="7430" max="7431" width="10.6640625" style="363" customWidth="1"/>
    <col min="7432" max="7432" width="9.6640625" style="363" customWidth="1"/>
    <col min="7433" max="7434" width="10.6640625" style="363" customWidth="1"/>
    <col min="7435" max="7435" width="9.6640625" style="363" customWidth="1"/>
    <col min="7436" max="7436" width="51.88671875" style="363" customWidth="1"/>
    <col min="7437" max="7437" width="5.44140625" style="363" customWidth="1"/>
    <col min="7438" max="7439" width="10.6640625" style="363" customWidth="1"/>
    <col min="7440" max="7440" width="9.6640625" style="363" customWidth="1"/>
    <col min="7441" max="7442" width="10.6640625" style="363" customWidth="1"/>
    <col min="7443" max="7443" width="9.6640625" style="363" customWidth="1"/>
    <col min="7444" max="7445" width="10.6640625" style="363" customWidth="1"/>
    <col min="7446" max="7446" width="9.6640625" style="363" customWidth="1"/>
    <col min="7447" max="7447" width="52.77734375" style="363" customWidth="1"/>
    <col min="7448" max="7448" width="5.44140625" style="363" customWidth="1"/>
    <col min="7449" max="7450" width="10.6640625" style="363" customWidth="1"/>
    <col min="7451" max="7451" width="9.6640625" style="363" customWidth="1"/>
    <col min="7452" max="7453" width="10.6640625" style="363" customWidth="1"/>
    <col min="7454" max="7454" width="9.6640625" style="363" customWidth="1"/>
    <col min="7455" max="7456" width="10.6640625" style="363" customWidth="1"/>
    <col min="7457" max="7457" width="9.6640625" style="363" customWidth="1"/>
    <col min="7458" max="7458" width="52" style="363" customWidth="1"/>
    <col min="7459" max="7459" width="5.44140625" style="363" customWidth="1"/>
    <col min="7460" max="7461" width="10.6640625" style="363" customWidth="1"/>
    <col min="7462" max="7462" width="9.6640625" style="363" customWidth="1"/>
    <col min="7463" max="7464" width="10.6640625" style="363" customWidth="1"/>
    <col min="7465" max="7465" width="10.21875" style="363" customWidth="1"/>
    <col min="7466" max="7467" width="10.6640625" style="363" customWidth="1"/>
    <col min="7468" max="7468" width="9.6640625" style="363" customWidth="1"/>
    <col min="7469" max="7469" width="54.21875" style="363" customWidth="1"/>
    <col min="7470" max="7470" width="5.44140625" style="363" customWidth="1"/>
    <col min="7471" max="7472" width="10.6640625" style="363" customWidth="1"/>
    <col min="7473" max="7473" width="9.6640625" style="363" customWidth="1"/>
    <col min="7474" max="7474" width="8.33203125" style="363" customWidth="1"/>
    <col min="7475" max="7475" width="10.109375" style="363" bestFit="1" customWidth="1"/>
    <col min="7476" max="7476" width="10.44140625" style="363" bestFit="1" customWidth="1"/>
    <col min="7477" max="7477" width="10.44140625" style="363" customWidth="1"/>
    <col min="7478" max="7478" width="8.6640625" style="363" customWidth="1"/>
    <col min="7479" max="7481" width="8.33203125" style="363" customWidth="1"/>
    <col min="7482" max="7680" width="8.33203125" style="363"/>
    <col min="7681" max="7681" width="52.44140625" style="363" customWidth="1"/>
    <col min="7682" max="7682" width="5.44140625" style="363" customWidth="1"/>
    <col min="7683" max="7684" width="10.6640625" style="363" customWidth="1"/>
    <col min="7685" max="7685" width="9.6640625" style="363" customWidth="1"/>
    <col min="7686" max="7687" width="10.6640625" style="363" customWidth="1"/>
    <col min="7688" max="7688" width="9.6640625" style="363" customWidth="1"/>
    <col min="7689" max="7690" width="10.6640625" style="363" customWidth="1"/>
    <col min="7691" max="7691" width="9.6640625" style="363" customWidth="1"/>
    <col min="7692" max="7692" width="51.88671875" style="363" customWidth="1"/>
    <col min="7693" max="7693" width="5.44140625" style="363" customWidth="1"/>
    <col min="7694" max="7695" width="10.6640625" style="363" customWidth="1"/>
    <col min="7696" max="7696" width="9.6640625" style="363" customWidth="1"/>
    <col min="7697" max="7698" width="10.6640625" style="363" customWidth="1"/>
    <col min="7699" max="7699" width="9.6640625" style="363" customWidth="1"/>
    <col min="7700" max="7701" width="10.6640625" style="363" customWidth="1"/>
    <col min="7702" max="7702" width="9.6640625" style="363" customWidth="1"/>
    <col min="7703" max="7703" width="52.77734375" style="363" customWidth="1"/>
    <col min="7704" max="7704" width="5.44140625" style="363" customWidth="1"/>
    <col min="7705" max="7706" width="10.6640625" style="363" customWidth="1"/>
    <col min="7707" max="7707" width="9.6640625" style="363" customWidth="1"/>
    <col min="7708" max="7709" width="10.6640625" style="363" customWidth="1"/>
    <col min="7710" max="7710" width="9.6640625" style="363" customWidth="1"/>
    <col min="7711" max="7712" width="10.6640625" style="363" customWidth="1"/>
    <col min="7713" max="7713" width="9.6640625" style="363" customWidth="1"/>
    <col min="7714" max="7714" width="52" style="363" customWidth="1"/>
    <col min="7715" max="7715" width="5.44140625" style="363" customWidth="1"/>
    <col min="7716" max="7717" width="10.6640625" style="363" customWidth="1"/>
    <col min="7718" max="7718" width="9.6640625" style="363" customWidth="1"/>
    <col min="7719" max="7720" width="10.6640625" style="363" customWidth="1"/>
    <col min="7721" max="7721" width="10.21875" style="363" customWidth="1"/>
    <col min="7722" max="7723" width="10.6640625" style="363" customWidth="1"/>
    <col min="7724" max="7724" width="9.6640625" style="363" customWidth="1"/>
    <col min="7725" max="7725" width="54.21875" style="363" customWidth="1"/>
    <col min="7726" max="7726" width="5.44140625" style="363" customWidth="1"/>
    <col min="7727" max="7728" width="10.6640625" style="363" customWidth="1"/>
    <col min="7729" max="7729" width="9.6640625" style="363" customWidth="1"/>
    <col min="7730" max="7730" width="8.33203125" style="363" customWidth="1"/>
    <col min="7731" max="7731" width="10.109375" style="363" bestFit="1" customWidth="1"/>
    <col min="7732" max="7732" width="10.44140625" style="363" bestFit="1" customWidth="1"/>
    <col min="7733" max="7733" width="10.44140625" style="363" customWidth="1"/>
    <col min="7734" max="7734" width="8.6640625" style="363" customWidth="1"/>
    <col min="7735" max="7737" width="8.33203125" style="363" customWidth="1"/>
    <col min="7738" max="7936" width="8.33203125" style="363"/>
    <col min="7937" max="7937" width="52.44140625" style="363" customWidth="1"/>
    <col min="7938" max="7938" width="5.44140625" style="363" customWidth="1"/>
    <col min="7939" max="7940" width="10.6640625" style="363" customWidth="1"/>
    <col min="7941" max="7941" width="9.6640625" style="363" customWidth="1"/>
    <col min="7942" max="7943" width="10.6640625" style="363" customWidth="1"/>
    <col min="7944" max="7944" width="9.6640625" style="363" customWidth="1"/>
    <col min="7945" max="7946" width="10.6640625" style="363" customWidth="1"/>
    <col min="7947" max="7947" width="9.6640625" style="363" customWidth="1"/>
    <col min="7948" max="7948" width="51.88671875" style="363" customWidth="1"/>
    <col min="7949" max="7949" width="5.44140625" style="363" customWidth="1"/>
    <col min="7950" max="7951" width="10.6640625" style="363" customWidth="1"/>
    <col min="7952" max="7952" width="9.6640625" style="363" customWidth="1"/>
    <col min="7953" max="7954" width="10.6640625" style="363" customWidth="1"/>
    <col min="7955" max="7955" width="9.6640625" style="363" customWidth="1"/>
    <col min="7956" max="7957" width="10.6640625" style="363" customWidth="1"/>
    <col min="7958" max="7958" width="9.6640625" style="363" customWidth="1"/>
    <col min="7959" max="7959" width="52.77734375" style="363" customWidth="1"/>
    <col min="7960" max="7960" width="5.44140625" style="363" customWidth="1"/>
    <col min="7961" max="7962" width="10.6640625" style="363" customWidth="1"/>
    <col min="7963" max="7963" width="9.6640625" style="363" customWidth="1"/>
    <col min="7964" max="7965" width="10.6640625" style="363" customWidth="1"/>
    <col min="7966" max="7966" width="9.6640625" style="363" customWidth="1"/>
    <col min="7967" max="7968" width="10.6640625" style="363" customWidth="1"/>
    <col min="7969" max="7969" width="9.6640625" style="363" customWidth="1"/>
    <col min="7970" max="7970" width="52" style="363" customWidth="1"/>
    <col min="7971" max="7971" width="5.44140625" style="363" customWidth="1"/>
    <col min="7972" max="7973" width="10.6640625" style="363" customWidth="1"/>
    <col min="7974" max="7974" width="9.6640625" style="363" customWidth="1"/>
    <col min="7975" max="7976" width="10.6640625" style="363" customWidth="1"/>
    <col min="7977" max="7977" width="10.21875" style="363" customWidth="1"/>
    <col min="7978" max="7979" width="10.6640625" style="363" customWidth="1"/>
    <col min="7980" max="7980" width="9.6640625" style="363" customWidth="1"/>
    <col min="7981" max="7981" width="54.21875" style="363" customWidth="1"/>
    <col min="7982" max="7982" width="5.44140625" style="363" customWidth="1"/>
    <col min="7983" max="7984" width="10.6640625" style="363" customWidth="1"/>
    <col min="7985" max="7985" width="9.6640625" style="363" customWidth="1"/>
    <col min="7986" max="7986" width="8.33203125" style="363" customWidth="1"/>
    <col min="7987" max="7987" width="10.109375" style="363" bestFit="1" customWidth="1"/>
    <col min="7988" max="7988" width="10.44140625" style="363" bestFit="1" customWidth="1"/>
    <col min="7989" max="7989" width="10.44140625" style="363" customWidth="1"/>
    <col min="7990" max="7990" width="8.6640625" style="363" customWidth="1"/>
    <col min="7991" max="7993" width="8.33203125" style="363" customWidth="1"/>
    <col min="7994" max="8192" width="8.33203125" style="363"/>
    <col min="8193" max="8193" width="52.44140625" style="363" customWidth="1"/>
    <col min="8194" max="8194" width="5.44140625" style="363" customWidth="1"/>
    <col min="8195" max="8196" width="10.6640625" style="363" customWidth="1"/>
    <col min="8197" max="8197" width="9.6640625" style="363" customWidth="1"/>
    <col min="8198" max="8199" width="10.6640625" style="363" customWidth="1"/>
    <col min="8200" max="8200" width="9.6640625" style="363" customWidth="1"/>
    <col min="8201" max="8202" width="10.6640625" style="363" customWidth="1"/>
    <col min="8203" max="8203" width="9.6640625" style="363" customWidth="1"/>
    <col min="8204" max="8204" width="51.88671875" style="363" customWidth="1"/>
    <col min="8205" max="8205" width="5.44140625" style="363" customWidth="1"/>
    <col min="8206" max="8207" width="10.6640625" style="363" customWidth="1"/>
    <col min="8208" max="8208" width="9.6640625" style="363" customWidth="1"/>
    <col min="8209" max="8210" width="10.6640625" style="363" customWidth="1"/>
    <col min="8211" max="8211" width="9.6640625" style="363" customWidth="1"/>
    <col min="8212" max="8213" width="10.6640625" style="363" customWidth="1"/>
    <col min="8214" max="8214" width="9.6640625" style="363" customWidth="1"/>
    <col min="8215" max="8215" width="52.77734375" style="363" customWidth="1"/>
    <col min="8216" max="8216" width="5.44140625" style="363" customWidth="1"/>
    <col min="8217" max="8218" width="10.6640625" style="363" customWidth="1"/>
    <col min="8219" max="8219" width="9.6640625" style="363" customWidth="1"/>
    <col min="8220" max="8221" width="10.6640625" style="363" customWidth="1"/>
    <col min="8222" max="8222" width="9.6640625" style="363" customWidth="1"/>
    <col min="8223" max="8224" width="10.6640625" style="363" customWidth="1"/>
    <col min="8225" max="8225" width="9.6640625" style="363" customWidth="1"/>
    <col min="8226" max="8226" width="52" style="363" customWidth="1"/>
    <col min="8227" max="8227" width="5.44140625" style="363" customWidth="1"/>
    <col min="8228" max="8229" width="10.6640625" style="363" customWidth="1"/>
    <col min="8230" max="8230" width="9.6640625" style="363" customWidth="1"/>
    <col min="8231" max="8232" width="10.6640625" style="363" customWidth="1"/>
    <col min="8233" max="8233" width="10.21875" style="363" customWidth="1"/>
    <col min="8234" max="8235" width="10.6640625" style="363" customWidth="1"/>
    <col min="8236" max="8236" width="9.6640625" style="363" customWidth="1"/>
    <col min="8237" max="8237" width="54.21875" style="363" customWidth="1"/>
    <col min="8238" max="8238" width="5.44140625" style="363" customWidth="1"/>
    <col min="8239" max="8240" width="10.6640625" style="363" customWidth="1"/>
    <col min="8241" max="8241" width="9.6640625" style="363" customWidth="1"/>
    <col min="8242" max="8242" width="8.33203125" style="363" customWidth="1"/>
    <col min="8243" max="8243" width="10.109375" style="363" bestFit="1" customWidth="1"/>
    <col min="8244" max="8244" width="10.44140625" style="363" bestFit="1" customWidth="1"/>
    <col min="8245" max="8245" width="10.44140625" style="363" customWidth="1"/>
    <col min="8246" max="8246" width="8.6640625" style="363" customWidth="1"/>
    <col min="8247" max="8249" width="8.33203125" style="363" customWidth="1"/>
    <col min="8250" max="8448" width="8.33203125" style="363"/>
    <col min="8449" max="8449" width="52.44140625" style="363" customWidth="1"/>
    <col min="8450" max="8450" width="5.44140625" style="363" customWidth="1"/>
    <col min="8451" max="8452" width="10.6640625" style="363" customWidth="1"/>
    <col min="8453" max="8453" width="9.6640625" style="363" customWidth="1"/>
    <col min="8454" max="8455" width="10.6640625" style="363" customWidth="1"/>
    <col min="8456" max="8456" width="9.6640625" style="363" customWidth="1"/>
    <col min="8457" max="8458" width="10.6640625" style="363" customWidth="1"/>
    <col min="8459" max="8459" width="9.6640625" style="363" customWidth="1"/>
    <col min="8460" max="8460" width="51.88671875" style="363" customWidth="1"/>
    <col min="8461" max="8461" width="5.44140625" style="363" customWidth="1"/>
    <col min="8462" max="8463" width="10.6640625" style="363" customWidth="1"/>
    <col min="8464" max="8464" width="9.6640625" style="363" customWidth="1"/>
    <col min="8465" max="8466" width="10.6640625" style="363" customWidth="1"/>
    <col min="8467" max="8467" width="9.6640625" style="363" customWidth="1"/>
    <col min="8468" max="8469" width="10.6640625" style="363" customWidth="1"/>
    <col min="8470" max="8470" width="9.6640625" style="363" customWidth="1"/>
    <col min="8471" max="8471" width="52.77734375" style="363" customWidth="1"/>
    <col min="8472" max="8472" width="5.44140625" style="363" customWidth="1"/>
    <col min="8473" max="8474" width="10.6640625" style="363" customWidth="1"/>
    <col min="8475" max="8475" width="9.6640625" style="363" customWidth="1"/>
    <col min="8476" max="8477" width="10.6640625" style="363" customWidth="1"/>
    <col min="8478" max="8478" width="9.6640625" style="363" customWidth="1"/>
    <col min="8479" max="8480" width="10.6640625" style="363" customWidth="1"/>
    <col min="8481" max="8481" width="9.6640625" style="363" customWidth="1"/>
    <col min="8482" max="8482" width="52" style="363" customWidth="1"/>
    <col min="8483" max="8483" width="5.44140625" style="363" customWidth="1"/>
    <col min="8484" max="8485" width="10.6640625" style="363" customWidth="1"/>
    <col min="8486" max="8486" width="9.6640625" style="363" customWidth="1"/>
    <col min="8487" max="8488" width="10.6640625" style="363" customWidth="1"/>
    <col min="8489" max="8489" width="10.21875" style="363" customWidth="1"/>
    <col min="8490" max="8491" width="10.6640625" style="363" customWidth="1"/>
    <col min="8492" max="8492" width="9.6640625" style="363" customWidth="1"/>
    <col min="8493" max="8493" width="54.21875" style="363" customWidth="1"/>
    <col min="8494" max="8494" width="5.44140625" style="363" customWidth="1"/>
    <col min="8495" max="8496" width="10.6640625" style="363" customWidth="1"/>
    <col min="8497" max="8497" width="9.6640625" style="363" customWidth="1"/>
    <col min="8498" max="8498" width="8.33203125" style="363" customWidth="1"/>
    <col min="8499" max="8499" width="10.109375" style="363" bestFit="1" customWidth="1"/>
    <col min="8500" max="8500" width="10.44140625" style="363" bestFit="1" customWidth="1"/>
    <col min="8501" max="8501" width="10.44140625" style="363" customWidth="1"/>
    <col min="8502" max="8502" width="8.6640625" style="363" customWidth="1"/>
    <col min="8503" max="8505" width="8.33203125" style="363" customWidth="1"/>
    <col min="8506" max="8704" width="8.33203125" style="363"/>
    <col min="8705" max="8705" width="52.44140625" style="363" customWidth="1"/>
    <col min="8706" max="8706" width="5.44140625" style="363" customWidth="1"/>
    <col min="8707" max="8708" width="10.6640625" style="363" customWidth="1"/>
    <col min="8709" max="8709" width="9.6640625" style="363" customWidth="1"/>
    <col min="8710" max="8711" width="10.6640625" style="363" customWidth="1"/>
    <col min="8712" max="8712" width="9.6640625" style="363" customWidth="1"/>
    <col min="8713" max="8714" width="10.6640625" style="363" customWidth="1"/>
    <col min="8715" max="8715" width="9.6640625" style="363" customWidth="1"/>
    <col min="8716" max="8716" width="51.88671875" style="363" customWidth="1"/>
    <col min="8717" max="8717" width="5.44140625" style="363" customWidth="1"/>
    <col min="8718" max="8719" width="10.6640625" style="363" customWidth="1"/>
    <col min="8720" max="8720" width="9.6640625" style="363" customWidth="1"/>
    <col min="8721" max="8722" width="10.6640625" style="363" customWidth="1"/>
    <col min="8723" max="8723" width="9.6640625" style="363" customWidth="1"/>
    <col min="8724" max="8725" width="10.6640625" style="363" customWidth="1"/>
    <col min="8726" max="8726" width="9.6640625" style="363" customWidth="1"/>
    <col min="8727" max="8727" width="52.77734375" style="363" customWidth="1"/>
    <col min="8728" max="8728" width="5.44140625" style="363" customWidth="1"/>
    <col min="8729" max="8730" width="10.6640625" style="363" customWidth="1"/>
    <col min="8731" max="8731" width="9.6640625" style="363" customWidth="1"/>
    <col min="8732" max="8733" width="10.6640625" style="363" customWidth="1"/>
    <col min="8734" max="8734" width="9.6640625" style="363" customWidth="1"/>
    <col min="8735" max="8736" width="10.6640625" style="363" customWidth="1"/>
    <col min="8737" max="8737" width="9.6640625" style="363" customWidth="1"/>
    <col min="8738" max="8738" width="52" style="363" customWidth="1"/>
    <col min="8739" max="8739" width="5.44140625" style="363" customWidth="1"/>
    <col min="8740" max="8741" width="10.6640625" style="363" customWidth="1"/>
    <col min="8742" max="8742" width="9.6640625" style="363" customWidth="1"/>
    <col min="8743" max="8744" width="10.6640625" style="363" customWidth="1"/>
    <col min="8745" max="8745" width="10.21875" style="363" customWidth="1"/>
    <col min="8746" max="8747" width="10.6640625" style="363" customWidth="1"/>
    <col min="8748" max="8748" width="9.6640625" style="363" customWidth="1"/>
    <col min="8749" max="8749" width="54.21875" style="363" customWidth="1"/>
    <col min="8750" max="8750" width="5.44140625" style="363" customWidth="1"/>
    <col min="8751" max="8752" width="10.6640625" style="363" customWidth="1"/>
    <col min="8753" max="8753" width="9.6640625" style="363" customWidth="1"/>
    <col min="8754" max="8754" width="8.33203125" style="363" customWidth="1"/>
    <col min="8755" max="8755" width="10.109375" style="363" bestFit="1" customWidth="1"/>
    <col min="8756" max="8756" width="10.44140625" style="363" bestFit="1" customWidth="1"/>
    <col min="8757" max="8757" width="10.44140625" style="363" customWidth="1"/>
    <col min="8758" max="8758" width="8.6640625" style="363" customWidth="1"/>
    <col min="8759" max="8761" width="8.33203125" style="363" customWidth="1"/>
    <col min="8762" max="8960" width="8.33203125" style="363"/>
    <col min="8961" max="8961" width="52.44140625" style="363" customWidth="1"/>
    <col min="8962" max="8962" width="5.44140625" style="363" customWidth="1"/>
    <col min="8963" max="8964" width="10.6640625" style="363" customWidth="1"/>
    <col min="8965" max="8965" width="9.6640625" style="363" customWidth="1"/>
    <col min="8966" max="8967" width="10.6640625" style="363" customWidth="1"/>
    <col min="8968" max="8968" width="9.6640625" style="363" customWidth="1"/>
    <col min="8969" max="8970" width="10.6640625" style="363" customWidth="1"/>
    <col min="8971" max="8971" width="9.6640625" style="363" customWidth="1"/>
    <col min="8972" max="8972" width="51.88671875" style="363" customWidth="1"/>
    <col min="8973" max="8973" width="5.44140625" style="363" customWidth="1"/>
    <col min="8974" max="8975" width="10.6640625" style="363" customWidth="1"/>
    <col min="8976" max="8976" width="9.6640625" style="363" customWidth="1"/>
    <col min="8977" max="8978" width="10.6640625" style="363" customWidth="1"/>
    <col min="8979" max="8979" width="9.6640625" style="363" customWidth="1"/>
    <col min="8980" max="8981" width="10.6640625" style="363" customWidth="1"/>
    <col min="8982" max="8982" width="9.6640625" style="363" customWidth="1"/>
    <col min="8983" max="8983" width="52.77734375" style="363" customWidth="1"/>
    <col min="8984" max="8984" width="5.44140625" style="363" customWidth="1"/>
    <col min="8985" max="8986" width="10.6640625" style="363" customWidth="1"/>
    <col min="8987" max="8987" width="9.6640625" style="363" customWidth="1"/>
    <col min="8988" max="8989" width="10.6640625" style="363" customWidth="1"/>
    <col min="8990" max="8990" width="9.6640625" style="363" customWidth="1"/>
    <col min="8991" max="8992" width="10.6640625" style="363" customWidth="1"/>
    <col min="8993" max="8993" width="9.6640625" style="363" customWidth="1"/>
    <col min="8994" max="8994" width="52" style="363" customWidth="1"/>
    <col min="8995" max="8995" width="5.44140625" style="363" customWidth="1"/>
    <col min="8996" max="8997" width="10.6640625" style="363" customWidth="1"/>
    <col min="8998" max="8998" width="9.6640625" style="363" customWidth="1"/>
    <col min="8999" max="9000" width="10.6640625" style="363" customWidth="1"/>
    <col min="9001" max="9001" width="10.21875" style="363" customWidth="1"/>
    <col min="9002" max="9003" width="10.6640625" style="363" customWidth="1"/>
    <col min="9004" max="9004" width="9.6640625" style="363" customWidth="1"/>
    <col min="9005" max="9005" width="54.21875" style="363" customWidth="1"/>
    <col min="9006" max="9006" width="5.44140625" style="363" customWidth="1"/>
    <col min="9007" max="9008" width="10.6640625" style="363" customWidth="1"/>
    <col min="9009" max="9009" width="9.6640625" style="363" customWidth="1"/>
    <col min="9010" max="9010" width="8.33203125" style="363" customWidth="1"/>
    <col min="9011" max="9011" width="10.109375" style="363" bestFit="1" customWidth="1"/>
    <col min="9012" max="9012" width="10.44140625" style="363" bestFit="1" customWidth="1"/>
    <col min="9013" max="9013" width="10.44140625" style="363" customWidth="1"/>
    <col min="9014" max="9014" width="8.6640625" style="363" customWidth="1"/>
    <col min="9015" max="9017" width="8.33203125" style="363" customWidth="1"/>
    <col min="9018" max="9216" width="8.33203125" style="363"/>
    <col min="9217" max="9217" width="52.44140625" style="363" customWidth="1"/>
    <col min="9218" max="9218" width="5.44140625" style="363" customWidth="1"/>
    <col min="9219" max="9220" width="10.6640625" style="363" customWidth="1"/>
    <col min="9221" max="9221" width="9.6640625" style="363" customWidth="1"/>
    <col min="9222" max="9223" width="10.6640625" style="363" customWidth="1"/>
    <col min="9224" max="9224" width="9.6640625" style="363" customWidth="1"/>
    <col min="9225" max="9226" width="10.6640625" style="363" customWidth="1"/>
    <col min="9227" max="9227" width="9.6640625" style="363" customWidth="1"/>
    <col min="9228" max="9228" width="51.88671875" style="363" customWidth="1"/>
    <col min="9229" max="9229" width="5.44140625" style="363" customWidth="1"/>
    <col min="9230" max="9231" width="10.6640625" style="363" customWidth="1"/>
    <col min="9232" max="9232" width="9.6640625" style="363" customWidth="1"/>
    <col min="9233" max="9234" width="10.6640625" style="363" customWidth="1"/>
    <col min="9235" max="9235" width="9.6640625" style="363" customWidth="1"/>
    <col min="9236" max="9237" width="10.6640625" style="363" customWidth="1"/>
    <col min="9238" max="9238" width="9.6640625" style="363" customWidth="1"/>
    <col min="9239" max="9239" width="52.77734375" style="363" customWidth="1"/>
    <col min="9240" max="9240" width="5.44140625" style="363" customWidth="1"/>
    <col min="9241" max="9242" width="10.6640625" style="363" customWidth="1"/>
    <col min="9243" max="9243" width="9.6640625" style="363" customWidth="1"/>
    <col min="9244" max="9245" width="10.6640625" style="363" customWidth="1"/>
    <col min="9246" max="9246" width="9.6640625" style="363" customWidth="1"/>
    <col min="9247" max="9248" width="10.6640625" style="363" customWidth="1"/>
    <col min="9249" max="9249" width="9.6640625" style="363" customWidth="1"/>
    <col min="9250" max="9250" width="52" style="363" customWidth="1"/>
    <col min="9251" max="9251" width="5.44140625" style="363" customWidth="1"/>
    <col min="9252" max="9253" width="10.6640625" style="363" customWidth="1"/>
    <col min="9254" max="9254" width="9.6640625" style="363" customWidth="1"/>
    <col min="9255" max="9256" width="10.6640625" style="363" customWidth="1"/>
    <col min="9257" max="9257" width="10.21875" style="363" customWidth="1"/>
    <col min="9258" max="9259" width="10.6640625" style="363" customWidth="1"/>
    <col min="9260" max="9260" width="9.6640625" style="363" customWidth="1"/>
    <col min="9261" max="9261" width="54.21875" style="363" customWidth="1"/>
    <col min="9262" max="9262" width="5.44140625" style="363" customWidth="1"/>
    <col min="9263" max="9264" width="10.6640625" style="363" customWidth="1"/>
    <col min="9265" max="9265" width="9.6640625" style="363" customWidth="1"/>
    <col min="9266" max="9266" width="8.33203125" style="363" customWidth="1"/>
    <col min="9267" max="9267" width="10.109375" style="363" bestFit="1" customWidth="1"/>
    <col min="9268" max="9268" width="10.44140625" style="363" bestFit="1" customWidth="1"/>
    <col min="9269" max="9269" width="10.44140625" style="363" customWidth="1"/>
    <col min="9270" max="9270" width="8.6640625" style="363" customWidth="1"/>
    <col min="9271" max="9273" width="8.33203125" style="363" customWidth="1"/>
    <col min="9274" max="9472" width="8.33203125" style="363"/>
    <col min="9473" max="9473" width="52.44140625" style="363" customWidth="1"/>
    <col min="9474" max="9474" width="5.44140625" style="363" customWidth="1"/>
    <col min="9475" max="9476" width="10.6640625" style="363" customWidth="1"/>
    <col min="9477" max="9477" width="9.6640625" style="363" customWidth="1"/>
    <col min="9478" max="9479" width="10.6640625" style="363" customWidth="1"/>
    <col min="9480" max="9480" width="9.6640625" style="363" customWidth="1"/>
    <col min="9481" max="9482" width="10.6640625" style="363" customWidth="1"/>
    <col min="9483" max="9483" width="9.6640625" style="363" customWidth="1"/>
    <col min="9484" max="9484" width="51.88671875" style="363" customWidth="1"/>
    <col min="9485" max="9485" width="5.44140625" style="363" customWidth="1"/>
    <col min="9486" max="9487" width="10.6640625" style="363" customWidth="1"/>
    <col min="9488" max="9488" width="9.6640625" style="363" customWidth="1"/>
    <col min="9489" max="9490" width="10.6640625" style="363" customWidth="1"/>
    <col min="9491" max="9491" width="9.6640625" style="363" customWidth="1"/>
    <col min="9492" max="9493" width="10.6640625" style="363" customWidth="1"/>
    <col min="9494" max="9494" width="9.6640625" style="363" customWidth="1"/>
    <col min="9495" max="9495" width="52.77734375" style="363" customWidth="1"/>
    <col min="9496" max="9496" width="5.44140625" style="363" customWidth="1"/>
    <col min="9497" max="9498" width="10.6640625" style="363" customWidth="1"/>
    <col min="9499" max="9499" width="9.6640625" style="363" customWidth="1"/>
    <col min="9500" max="9501" width="10.6640625" style="363" customWidth="1"/>
    <col min="9502" max="9502" width="9.6640625" style="363" customWidth="1"/>
    <col min="9503" max="9504" width="10.6640625" style="363" customWidth="1"/>
    <col min="9505" max="9505" width="9.6640625" style="363" customWidth="1"/>
    <col min="9506" max="9506" width="52" style="363" customWidth="1"/>
    <col min="9507" max="9507" width="5.44140625" style="363" customWidth="1"/>
    <col min="9508" max="9509" width="10.6640625" style="363" customWidth="1"/>
    <col min="9510" max="9510" width="9.6640625" style="363" customWidth="1"/>
    <col min="9511" max="9512" width="10.6640625" style="363" customWidth="1"/>
    <col min="9513" max="9513" width="10.21875" style="363" customWidth="1"/>
    <col min="9514" max="9515" width="10.6640625" style="363" customWidth="1"/>
    <col min="9516" max="9516" width="9.6640625" style="363" customWidth="1"/>
    <col min="9517" max="9517" width="54.21875" style="363" customWidth="1"/>
    <col min="9518" max="9518" width="5.44140625" style="363" customWidth="1"/>
    <col min="9519" max="9520" width="10.6640625" style="363" customWidth="1"/>
    <col min="9521" max="9521" width="9.6640625" style="363" customWidth="1"/>
    <col min="9522" max="9522" width="8.33203125" style="363" customWidth="1"/>
    <col min="9523" max="9523" width="10.109375" style="363" bestFit="1" customWidth="1"/>
    <col min="9524" max="9524" width="10.44140625" style="363" bestFit="1" customWidth="1"/>
    <col min="9525" max="9525" width="10.44140625" style="363" customWidth="1"/>
    <col min="9526" max="9526" width="8.6640625" style="363" customWidth="1"/>
    <col min="9527" max="9529" width="8.33203125" style="363" customWidth="1"/>
    <col min="9530" max="9728" width="8.33203125" style="363"/>
    <col min="9729" max="9729" width="52.44140625" style="363" customWidth="1"/>
    <col min="9730" max="9730" width="5.44140625" style="363" customWidth="1"/>
    <col min="9731" max="9732" width="10.6640625" style="363" customWidth="1"/>
    <col min="9733" max="9733" width="9.6640625" style="363" customWidth="1"/>
    <col min="9734" max="9735" width="10.6640625" style="363" customWidth="1"/>
    <col min="9736" max="9736" width="9.6640625" style="363" customWidth="1"/>
    <col min="9737" max="9738" width="10.6640625" style="363" customWidth="1"/>
    <col min="9739" max="9739" width="9.6640625" style="363" customWidth="1"/>
    <col min="9740" max="9740" width="51.88671875" style="363" customWidth="1"/>
    <col min="9741" max="9741" width="5.44140625" style="363" customWidth="1"/>
    <col min="9742" max="9743" width="10.6640625" style="363" customWidth="1"/>
    <col min="9744" max="9744" width="9.6640625" style="363" customWidth="1"/>
    <col min="9745" max="9746" width="10.6640625" style="363" customWidth="1"/>
    <col min="9747" max="9747" width="9.6640625" style="363" customWidth="1"/>
    <col min="9748" max="9749" width="10.6640625" style="363" customWidth="1"/>
    <col min="9750" max="9750" width="9.6640625" style="363" customWidth="1"/>
    <col min="9751" max="9751" width="52.77734375" style="363" customWidth="1"/>
    <col min="9752" max="9752" width="5.44140625" style="363" customWidth="1"/>
    <col min="9753" max="9754" width="10.6640625" style="363" customWidth="1"/>
    <col min="9755" max="9755" width="9.6640625" style="363" customWidth="1"/>
    <col min="9756" max="9757" width="10.6640625" style="363" customWidth="1"/>
    <col min="9758" max="9758" width="9.6640625" style="363" customWidth="1"/>
    <col min="9759" max="9760" width="10.6640625" style="363" customWidth="1"/>
    <col min="9761" max="9761" width="9.6640625" style="363" customWidth="1"/>
    <col min="9762" max="9762" width="52" style="363" customWidth="1"/>
    <col min="9763" max="9763" width="5.44140625" style="363" customWidth="1"/>
    <col min="9764" max="9765" width="10.6640625" style="363" customWidth="1"/>
    <col min="9766" max="9766" width="9.6640625" style="363" customWidth="1"/>
    <col min="9767" max="9768" width="10.6640625" style="363" customWidth="1"/>
    <col min="9769" max="9769" width="10.21875" style="363" customWidth="1"/>
    <col min="9770" max="9771" width="10.6640625" style="363" customWidth="1"/>
    <col min="9772" max="9772" width="9.6640625" style="363" customWidth="1"/>
    <col min="9773" max="9773" width="54.21875" style="363" customWidth="1"/>
    <col min="9774" max="9774" width="5.44140625" style="363" customWidth="1"/>
    <col min="9775" max="9776" width="10.6640625" style="363" customWidth="1"/>
    <col min="9777" max="9777" width="9.6640625" style="363" customWidth="1"/>
    <col min="9778" max="9778" width="8.33203125" style="363" customWidth="1"/>
    <col min="9779" max="9779" width="10.109375" style="363" bestFit="1" customWidth="1"/>
    <col min="9780" max="9780" width="10.44140625" style="363" bestFit="1" customWidth="1"/>
    <col min="9781" max="9781" width="10.44140625" style="363" customWidth="1"/>
    <col min="9782" max="9782" width="8.6640625" style="363" customWidth="1"/>
    <col min="9783" max="9785" width="8.33203125" style="363" customWidth="1"/>
    <col min="9786" max="9984" width="8.33203125" style="363"/>
    <col min="9985" max="9985" width="52.44140625" style="363" customWidth="1"/>
    <col min="9986" max="9986" width="5.44140625" style="363" customWidth="1"/>
    <col min="9987" max="9988" width="10.6640625" style="363" customWidth="1"/>
    <col min="9989" max="9989" width="9.6640625" style="363" customWidth="1"/>
    <col min="9990" max="9991" width="10.6640625" style="363" customWidth="1"/>
    <col min="9992" max="9992" width="9.6640625" style="363" customWidth="1"/>
    <col min="9993" max="9994" width="10.6640625" style="363" customWidth="1"/>
    <col min="9995" max="9995" width="9.6640625" style="363" customWidth="1"/>
    <col min="9996" max="9996" width="51.88671875" style="363" customWidth="1"/>
    <col min="9997" max="9997" width="5.44140625" style="363" customWidth="1"/>
    <col min="9998" max="9999" width="10.6640625" style="363" customWidth="1"/>
    <col min="10000" max="10000" width="9.6640625" style="363" customWidth="1"/>
    <col min="10001" max="10002" width="10.6640625" style="363" customWidth="1"/>
    <col min="10003" max="10003" width="9.6640625" style="363" customWidth="1"/>
    <col min="10004" max="10005" width="10.6640625" style="363" customWidth="1"/>
    <col min="10006" max="10006" width="9.6640625" style="363" customWidth="1"/>
    <col min="10007" max="10007" width="52.77734375" style="363" customWidth="1"/>
    <col min="10008" max="10008" width="5.44140625" style="363" customWidth="1"/>
    <col min="10009" max="10010" width="10.6640625" style="363" customWidth="1"/>
    <col min="10011" max="10011" width="9.6640625" style="363" customWidth="1"/>
    <col min="10012" max="10013" width="10.6640625" style="363" customWidth="1"/>
    <col min="10014" max="10014" width="9.6640625" style="363" customWidth="1"/>
    <col min="10015" max="10016" width="10.6640625" style="363" customWidth="1"/>
    <col min="10017" max="10017" width="9.6640625" style="363" customWidth="1"/>
    <col min="10018" max="10018" width="52" style="363" customWidth="1"/>
    <col min="10019" max="10019" width="5.44140625" style="363" customWidth="1"/>
    <col min="10020" max="10021" width="10.6640625" style="363" customWidth="1"/>
    <col min="10022" max="10022" width="9.6640625" style="363" customWidth="1"/>
    <col min="10023" max="10024" width="10.6640625" style="363" customWidth="1"/>
    <col min="10025" max="10025" width="10.21875" style="363" customWidth="1"/>
    <col min="10026" max="10027" width="10.6640625" style="363" customWidth="1"/>
    <col min="10028" max="10028" width="9.6640625" style="363" customWidth="1"/>
    <col min="10029" max="10029" width="54.21875" style="363" customWidth="1"/>
    <col min="10030" max="10030" width="5.44140625" style="363" customWidth="1"/>
    <col min="10031" max="10032" width="10.6640625" style="363" customWidth="1"/>
    <col min="10033" max="10033" width="9.6640625" style="363" customWidth="1"/>
    <col min="10034" max="10034" width="8.33203125" style="363" customWidth="1"/>
    <col min="10035" max="10035" width="10.109375" style="363" bestFit="1" customWidth="1"/>
    <col min="10036" max="10036" width="10.44140625" style="363" bestFit="1" customWidth="1"/>
    <col min="10037" max="10037" width="10.44140625" style="363" customWidth="1"/>
    <col min="10038" max="10038" width="8.6640625" style="363" customWidth="1"/>
    <col min="10039" max="10041" width="8.33203125" style="363" customWidth="1"/>
    <col min="10042" max="10240" width="8.33203125" style="363"/>
    <col min="10241" max="10241" width="52.44140625" style="363" customWidth="1"/>
    <col min="10242" max="10242" width="5.44140625" style="363" customWidth="1"/>
    <col min="10243" max="10244" width="10.6640625" style="363" customWidth="1"/>
    <col min="10245" max="10245" width="9.6640625" style="363" customWidth="1"/>
    <col min="10246" max="10247" width="10.6640625" style="363" customWidth="1"/>
    <col min="10248" max="10248" width="9.6640625" style="363" customWidth="1"/>
    <col min="10249" max="10250" width="10.6640625" style="363" customWidth="1"/>
    <col min="10251" max="10251" width="9.6640625" style="363" customWidth="1"/>
    <col min="10252" max="10252" width="51.88671875" style="363" customWidth="1"/>
    <col min="10253" max="10253" width="5.44140625" style="363" customWidth="1"/>
    <col min="10254" max="10255" width="10.6640625" style="363" customWidth="1"/>
    <col min="10256" max="10256" width="9.6640625" style="363" customWidth="1"/>
    <col min="10257" max="10258" width="10.6640625" style="363" customWidth="1"/>
    <col min="10259" max="10259" width="9.6640625" style="363" customWidth="1"/>
    <col min="10260" max="10261" width="10.6640625" style="363" customWidth="1"/>
    <col min="10262" max="10262" width="9.6640625" style="363" customWidth="1"/>
    <col min="10263" max="10263" width="52.77734375" style="363" customWidth="1"/>
    <col min="10264" max="10264" width="5.44140625" style="363" customWidth="1"/>
    <col min="10265" max="10266" width="10.6640625" style="363" customWidth="1"/>
    <col min="10267" max="10267" width="9.6640625" style="363" customWidth="1"/>
    <col min="10268" max="10269" width="10.6640625" style="363" customWidth="1"/>
    <col min="10270" max="10270" width="9.6640625" style="363" customWidth="1"/>
    <col min="10271" max="10272" width="10.6640625" style="363" customWidth="1"/>
    <col min="10273" max="10273" width="9.6640625" style="363" customWidth="1"/>
    <col min="10274" max="10274" width="52" style="363" customWidth="1"/>
    <col min="10275" max="10275" width="5.44140625" style="363" customWidth="1"/>
    <col min="10276" max="10277" width="10.6640625" style="363" customWidth="1"/>
    <col min="10278" max="10278" width="9.6640625" style="363" customWidth="1"/>
    <col min="10279" max="10280" width="10.6640625" style="363" customWidth="1"/>
    <col min="10281" max="10281" width="10.21875" style="363" customWidth="1"/>
    <col min="10282" max="10283" width="10.6640625" style="363" customWidth="1"/>
    <col min="10284" max="10284" width="9.6640625" style="363" customWidth="1"/>
    <col min="10285" max="10285" width="54.21875" style="363" customWidth="1"/>
    <col min="10286" max="10286" width="5.44140625" style="363" customWidth="1"/>
    <col min="10287" max="10288" width="10.6640625" style="363" customWidth="1"/>
    <col min="10289" max="10289" width="9.6640625" style="363" customWidth="1"/>
    <col min="10290" max="10290" width="8.33203125" style="363" customWidth="1"/>
    <col min="10291" max="10291" width="10.109375" style="363" bestFit="1" customWidth="1"/>
    <col min="10292" max="10292" width="10.44140625" style="363" bestFit="1" customWidth="1"/>
    <col min="10293" max="10293" width="10.44140625" style="363" customWidth="1"/>
    <col min="10294" max="10294" width="8.6640625" style="363" customWidth="1"/>
    <col min="10295" max="10297" width="8.33203125" style="363" customWidth="1"/>
    <col min="10298" max="10496" width="8.33203125" style="363"/>
    <col min="10497" max="10497" width="52.44140625" style="363" customWidth="1"/>
    <col min="10498" max="10498" width="5.44140625" style="363" customWidth="1"/>
    <col min="10499" max="10500" width="10.6640625" style="363" customWidth="1"/>
    <col min="10501" max="10501" width="9.6640625" style="363" customWidth="1"/>
    <col min="10502" max="10503" width="10.6640625" style="363" customWidth="1"/>
    <col min="10504" max="10504" width="9.6640625" style="363" customWidth="1"/>
    <col min="10505" max="10506" width="10.6640625" style="363" customWidth="1"/>
    <col min="10507" max="10507" width="9.6640625" style="363" customWidth="1"/>
    <col min="10508" max="10508" width="51.88671875" style="363" customWidth="1"/>
    <col min="10509" max="10509" width="5.44140625" style="363" customWidth="1"/>
    <col min="10510" max="10511" width="10.6640625" style="363" customWidth="1"/>
    <col min="10512" max="10512" width="9.6640625" style="363" customWidth="1"/>
    <col min="10513" max="10514" width="10.6640625" style="363" customWidth="1"/>
    <col min="10515" max="10515" width="9.6640625" style="363" customWidth="1"/>
    <col min="10516" max="10517" width="10.6640625" style="363" customWidth="1"/>
    <col min="10518" max="10518" width="9.6640625" style="363" customWidth="1"/>
    <col min="10519" max="10519" width="52.77734375" style="363" customWidth="1"/>
    <col min="10520" max="10520" width="5.44140625" style="363" customWidth="1"/>
    <col min="10521" max="10522" width="10.6640625" style="363" customWidth="1"/>
    <col min="10523" max="10523" width="9.6640625" style="363" customWidth="1"/>
    <col min="10524" max="10525" width="10.6640625" style="363" customWidth="1"/>
    <col min="10526" max="10526" width="9.6640625" style="363" customWidth="1"/>
    <col min="10527" max="10528" width="10.6640625" style="363" customWidth="1"/>
    <col min="10529" max="10529" width="9.6640625" style="363" customWidth="1"/>
    <col min="10530" max="10530" width="52" style="363" customWidth="1"/>
    <col min="10531" max="10531" width="5.44140625" style="363" customWidth="1"/>
    <col min="10532" max="10533" width="10.6640625" style="363" customWidth="1"/>
    <col min="10534" max="10534" width="9.6640625" style="363" customWidth="1"/>
    <col min="10535" max="10536" width="10.6640625" style="363" customWidth="1"/>
    <col min="10537" max="10537" width="10.21875" style="363" customWidth="1"/>
    <col min="10538" max="10539" width="10.6640625" style="363" customWidth="1"/>
    <col min="10540" max="10540" width="9.6640625" style="363" customWidth="1"/>
    <col min="10541" max="10541" width="54.21875" style="363" customWidth="1"/>
    <col min="10542" max="10542" width="5.44140625" style="363" customWidth="1"/>
    <col min="10543" max="10544" width="10.6640625" style="363" customWidth="1"/>
    <col min="10545" max="10545" width="9.6640625" style="363" customWidth="1"/>
    <col min="10546" max="10546" width="8.33203125" style="363" customWidth="1"/>
    <col min="10547" max="10547" width="10.109375" style="363" bestFit="1" customWidth="1"/>
    <col min="10548" max="10548" width="10.44140625" style="363" bestFit="1" customWidth="1"/>
    <col min="10549" max="10549" width="10.44140625" style="363" customWidth="1"/>
    <col min="10550" max="10550" width="8.6640625" style="363" customWidth="1"/>
    <col min="10551" max="10553" width="8.33203125" style="363" customWidth="1"/>
    <col min="10554" max="10752" width="8.33203125" style="363"/>
    <col min="10753" max="10753" width="52.44140625" style="363" customWidth="1"/>
    <col min="10754" max="10754" width="5.44140625" style="363" customWidth="1"/>
    <col min="10755" max="10756" width="10.6640625" style="363" customWidth="1"/>
    <col min="10757" max="10757" width="9.6640625" style="363" customWidth="1"/>
    <col min="10758" max="10759" width="10.6640625" style="363" customWidth="1"/>
    <col min="10760" max="10760" width="9.6640625" style="363" customWidth="1"/>
    <col min="10761" max="10762" width="10.6640625" style="363" customWidth="1"/>
    <col min="10763" max="10763" width="9.6640625" style="363" customWidth="1"/>
    <col min="10764" max="10764" width="51.88671875" style="363" customWidth="1"/>
    <col min="10765" max="10765" width="5.44140625" style="363" customWidth="1"/>
    <col min="10766" max="10767" width="10.6640625" style="363" customWidth="1"/>
    <col min="10768" max="10768" width="9.6640625" style="363" customWidth="1"/>
    <col min="10769" max="10770" width="10.6640625" style="363" customWidth="1"/>
    <col min="10771" max="10771" width="9.6640625" style="363" customWidth="1"/>
    <col min="10772" max="10773" width="10.6640625" style="363" customWidth="1"/>
    <col min="10774" max="10774" width="9.6640625" style="363" customWidth="1"/>
    <col min="10775" max="10775" width="52.77734375" style="363" customWidth="1"/>
    <col min="10776" max="10776" width="5.44140625" style="363" customWidth="1"/>
    <col min="10777" max="10778" width="10.6640625" style="363" customWidth="1"/>
    <col min="10779" max="10779" width="9.6640625" style="363" customWidth="1"/>
    <col min="10780" max="10781" width="10.6640625" style="363" customWidth="1"/>
    <col min="10782" max="10782" width="9.6640625" style="363" customWidth="1"/>
    <col min="10783" max="10784" width="10.6640625" style="363" customWidth="1"/>
    <col min="10785" max="10785" width="9.6640625" style="363" customWidth="1"/>
    <col min="10786" max="10786" width="52" style="363" customWidth="1"/>
    <col min="10787" max="10787" width="5.44140625" style="363" customWidth="1"/>
    <col min="10788" max="10789" width="10.6640625" style="363" customWidth="1"/>
    <col min="10790" max="10790" width="9.6640625" style="363" customWidth="1"/>
    <col min="10791" max="10792" width="10.6640625" style="363" customWidth="1"/>
    <col min="10793" max="10793" width="10.21875" style="363" customWidth="1"/>
    <col min="10794" max="10795" width="10.6640625" style="363" customWidth="1"/>
    <col min="10796" max="10796" width="9.6640625" style="363" customWidth="1"/>
    <col min="10797" max="10797" width="54.21875" style="363" customWidth="1"/>
    <col min="10798" max="10798" width="5.44140625" style="363" customWidth="1"/>
    <col min="10799" max="10800" width="10.6640625" style="363" customWidth="1"/>
    <col min="10801" max="10801" width="9.6640625" style="363" customWidth="1"/>
    <col min="10802" max="10802" width="8.33203125" style="363" customWidth="1"/>
    <col min="10803" max="10803" width="10.109375" style="363" bestFit="1" customWidth="1"/>
    <col min="10804" max="10804" width="10.44140625" style="363" bestFit="1" customWidth="1"/>
    <col min="10805" max="10805" width="10.44140625" style="363" customWidth="1"/>
    <col min="10806" max="10806" width="8.6640625" style="363" customWidth="1"/>
    <col min="10807" max="10809" width="8.33203125" style="363" customWidth="1"/>
    <col min="10810" max="11008" width="8.33203125" style="363"/>
    <col min="11009" max="11009" width="52.44140625" style="363" customWidth="1"/>
    <col min="11010" max="11010" width="5.44140625" style="363" customWidth="1"/>
    <col min="11011" max="11012" width="10.6640625" style="363" customWidth="1"/>
    <col min="11013" max="11013" width="9.6640625" style="363" customWidth="1"/>
    <col min="11014" max="11015" width="10.6640625" style="363" customWidth="1"/>
    <col min="11016" max="11016" width="9.6640625" style="363" customWidth="1"/>
    <col min="11017" max="11018" width="10.6640625" style="363" customWidth="1"/>
    <col min="11019" max="11019" width="9.6640625" style="363" customWidth="1"/>
    <col min="11020" max="11020" width="51.88671875" style="363" customWidth="1"/>
    <col min="11021" max="11021" width="5.44140625" style="363" customWidth="1"/>
    <col min="11022" max="11023" width="10.6640625" style="363" customWidth="1"/>
    <col min="11024" max="11024" width="9.6640625" style="363" customWidth="1"/>
    <col min="11025" max="11026" width="10.6640625" style="363" customWidth="1"/>
    <col min="11027" max="11027" width="9.6640625" style="363" customWidth="1"/>
    <col min="11028" max="11029" width="10.6640625" style="363" customWidth="1"/>
    <col min="11030" max="11030" width="9.6640625" style="363" customWidth="1"/>
    <col min="11031" max="11031" width="52.77734375" style="363" customWidth="1"/>
    <col min="11032" max="11032" width="5.44140625" style="363" customWidth="1"/>
    <col min="11033" max="11034" width="10.6640625" style="363" customWidth="1"/>
    <col min="11035" max="11035" width="9.6640625" style="363" customWidth="1"/>
    <col min="11036" max="11037" width="10.6640625" style="363" customWidth="1"/>
    <col min="11038" max="11038" width="9.6640625" style="363" customWidth="1"/>
    <col min="11039" max="11040" width="10.6640625" style="363" customWidth="1"/>
    <col min="11041" max="11041" width="9.6640625" style="363" customWidth="1"/>
    <col min="11042" max="11042" width="52" style="363" customWidth="1"/>
    <col min="11043" max="11043" width="5.44140625" style="363" customWidth="1"/>
    <col min="11044" max="11045" width="10.6640625" style="363" customWidth="1"/>
    <col min="11046" max="11046" width="9.6640625" style="363" customWidth="1"/>
    <col min="11047" max="11048" width="10.6640625" style="363" customWidth="1"/>
    <col min="11049" max="11049" width="10.21875" style="363" customWidth="1"/>
    <col min="11050" max="11051" width="10.6640625" style="363" customWidth="1"/>
    <col min="11052" max="11052" width="9.6640625" style="363" customWidth="1"/>
    <col min="11053" max="11053" width="54.21875" style="363" customWidth="1"/>
    <col min="11054" max="11054" width="5.44140625" style="363" customWidth="1"/>
    <col min="11055" max="11056" width="10.6640625" style="363" customWidth="1"/>
    <col min="11057" max="11057" width="9.6640625" style="363" customWidth="1"/>
    <col min="11058" max="11058" width="8.33203125" style="363" customWidth="1"/>
    <col min="11059" max="11059" width="10.109375" style="363" bestFit="1" customWidth="1"/>
    <col min="11060" max="11060" width="10.44140625" style="363" bestFit="1" customWidth="1"/>
    <col min="11061" max="11061" width="10.44140625" style="363" customWidth="1"/>
    <col min="11062" max="11062" width="8.6640625" style="363" customWidth="1"/>
    <col min="11063" max="11065" width="8.33203125" style="363" customWidth="1"/>
    <col min="11066" max="11264" width="8.33203125" style="363"/>
    <col min="11265" max="11265" width="52.44140625" style="363" customWidth="1"/>
    <col min="11266" max="11266" width="5.44140625" style="363" customWidth="1"/>
    <col min="11267" max="11268" width="10.6640625" style="363" customWidth="1"/>
    <col min="11269" max="11269" width="9.6640625" style="363" customWidth="1"/>
    <col min="11270" max="11271" width="10.6640625" style="363" customWidth="1"/>
    <col min="11272" max="11272" width="9.6640625" style="363" customWidth="1"/>
    <col min="11273" max="11274" width="10.6640625" style="363" customWidth="1"/>
    <col min="11275" max="11275" width="9.6640625" style="363" customWidth="1"/>
    <col min="11276" max="11276" width="51.88671875" style="363" customWidth="1"/>
    <col min="11277" max="11277" width="5.44140625" style="363" customWidth="1"/>
    <col min="11278" max="11279" width="10.6640625" style="363" customWidth="1"/>
    <col min="11280" max="11280" width="9.6640625" style="363" customWidth="1"/>
    <col min="11281" max="11282" width="10.6640625" style="363" customWidth="1"/>
    <col min="11283" max="11283" width="9.6640625" style="363" customWidth="1"/>
    <col min="11284" max="11285" width="10.6640625" style="363" customWidth="1"/>
    <col min="11286" max="11286" width="9.6640625" style="363" customWidth="1"/>
    <col min="11287" max="11287" width="52.77734375" style="363" customWidth="1"/>
    <col min="11288" max="11288" width="5.44140625" style="363" customWidth="1"/>
    <col min="11289" max="11290" width="10.6640625" style="363" customWidth="1"/>
    <col min="11291" max="11291" width="9.6640625" style="363" customWidth="1"/>
    <col min="11292" max="11293" width="10.6640625" style="363" customWidth="1"/>
    <col min="11294" max="11294" width="9.6640625" style="363" customWidth="1"/>
    <col min="11295" max="11296" width="10.6640625" style="363" customWidth="1"/>
    <col min="11297" max="11297" width="9.6640625" style="363" customWidth="1"/>
    <col min="11298" max="11298" width="52" style="363" customWidth="1"/>
    <col min="11299" max="11299" width="5.44140625" style="363" customWidth="1"/>
    <col min="11300" max="11301" width="10.6640625" style="363" customWidth="1"/>
    <col min="11302" max="11302" width="9.6640625" style="363" customWidth="1"/>
    <col min="11303" max="11304" width="10.6640625" style="363" customWidth="1"/>
    <col min="11305" max="11305" width="10.21875" style="363" customWidth="1"/>
    <col min="11306" max="11307" width="10.6640625" style="363" customWidth="1"/>
    <col min="11308" max="11308" width="9.6640625" style="363" customWidth="1"/>
    <col min="11309" max="11309" width="54.21875" style="363" customWidth="1"/>
    <col min="11310" max="11310" width="5.44140625" style="363" customWidth="1"/>
    <col min="11311" max="11312" width="10.6640625" style="363" customWidth="1"/>
    <col min="11313" max="11313" width="9.6640625" style="363" customWidth="1"/>
    <col min="11314" max="11314" width="8.33203125" style="363" customWidth="1"/>
    <col min="11315" max="11315" width="10.109375" style="363" bestFit="1" customWidth="1"/>
    <col min="11316" max="11316" width="10.44140625" style="363" bestFit="1" customWidth="1"/>
    <col min="11317" max="11317" width="10.44140625" style="363" customWidth="1"/>
    <col min="11318" max="11318" width="8.6640625" style="363" customWidth="1"/>
    <col min="11319" max="11321" width="8.33203125" style="363" customWidth="1"/>
    <col min="11322" max="11520" width="8.33203125" style="363"/>
    <col min="11521" max="11521" width="52.44140625" style="363" customWidth="1"/>
    <col min="11522" max="11522" width="5.44140625" style="363" customWidth="1"/>
    <col min="11523" max="11524" width="10.6640625" style="363" customWidth="1"/>
    <col min="11525" max="11525" width="9.6640625" style="363" customWidth="1"/>
    <col min="11526" max="11527" width="10.6640625" style="363" customWidth="1"/>
    <col min="11528" max="11528" width="9.6640625" style="363" customWidth="1"/>
    <col min="11529" max="11530" width="10.6640625" style="363" customWidth="1"/>
    <col min="11531" max="11531" width="9.6640625" style="363" customWidth="1"/>
    <col min="11532" max="11532" width="51.88671875" style="363" customWidth="1"/>
    <col min="11533" max="11533" width="5.44140625" style="363" customWidth="1"/>
    <col min="11534" max="11535" width="10.6640625" style="363" customWidth="1"/>
    <col min="11536" max="11536" width="9.6640625" style="363" customWidth="1"/>
    <col min="11537" max="11538" width="10.6640625" style="363" customWidth="1"/>
    <col min="11539" max="11539" width="9.6640625" style="363" customWidth="1"/>
    <col min="11540" max="11541" width="10.6640625" style="363" customWidth="1"/>
    <col min="11542" max="11542" width="9.6640625" style="363" customWidth="1"/>
    <col min="11543" max="11543" width="52.77734375" style="363" customWidth="1"/>
    <col min="11544" max="11544" width="5.44140625" style="363" customWidth="1"/>
    <col min="11545" max="11546" width="10.6640625" style="363" customWidth="1"/>
    <col min="11547" max="11547" width="9.6640625" style="363" customWidth="1"/>
    <col min="11548" max="11549" width="10.6640625" style="363" customWidth="1"/>
    <col min="11550" max="11550" width="9.6640625" style="363" customWidth="1"/>
    <col min="11551" max="11552" width="10.6640625" style="363" customWidth="1"/>
    <col min="11553" max="11553" width="9.6640625" style="363" customWidth="1"/>
    <col min="11554" max="11554" width="52" style="363" customWidth="1"/>
    <col min="11555" max="11555" width="5.44140625" style="363" customWidth="1"/>
    <col min="11556" max="11557" width="10.6640625" style="363" customWidth="1"/>
    <col min="11558" max="11558" width="9.6640625" style="363" customWidth="1"/>
    <col min="11559" max="11560" width="10.6640625" style="363" customWidth="1"/>
    <col min="11561" max="11561" width="10.21875" style="363" customWidth="1"/>
    <col min="11562" max="11563" width="10.6640625" style="363" customWidth="1"/>
    <col min="11564" max="11564" width="9.6640625" style="363" customWidth="1"/>
    <col min="11565" max="11565" width="54.21875" style="363" customWidth="1"/>
    <col min="11566" max="11566" width="5.44140625" style="363" customWidth="1"/>
    <col min="11567" max="11568" width="10.6640625" style="363" customWidth="1"/>
    <col min="11569" max="11569" width="9.6640625" style="363" customWidth="1"/>
    <col min="11570" max="11570" width="8.33203125" style="363" customWidth="1"/>
    <col min="11571" max="11571" width="10.109375" style="363" bestFit="1" customWidth="1"/>
    <col min="11572" max="11572" width="10.44140625" style="363" bestFit="1" customWidth="1"/>
    <col min="11573" max="11573" width="10.44140625" style="363" customWidth="1"/>
    <col min="11574" max="11574" width="8.6640625" style="363" customWidth="1"/>
    <col min="11575" max="11577" width="8.33203125" style="363" customWidth="1"/>
    <col min="11578" max="11776" width="8.33203125" style="363"/>
    <col min="11777" max="11777" width="52.44140625" style="363" customWidth="1"/>
    <col min="11778" max="11778" width="5.44140625" style="363" customWidth="1"/>
    <col min="11779" max="11780" width="10.6640625" style="363" customWidth="1"/>
    <col min="11781" max="11781" width="9.6640625" style="363" customWidth="1"/>
    <col min="11782" max="11783" width="10.6640625" style="363" customWidth="1"/>
    <col min="11784" max="11784" width="9.6640625" style="363" customWidth="1"/>
    <col min="11785" max="11786" width="10.6640625" style="363" customWidth="1"/>
    <col min="11787" max="11787" width="9.6640625" style="363" customWidth="1"/>
    <col min="11788" max="11788" width="51.88671875" style="363" customWidth="1"/>
    <col min="11789" max="11789" width="5.44140625" style="363" customWidth="1"/>
    <col min="11790" max="11791" width="10.6640625" style="363" customWidth="1"/>
    <col min="11792" max="11792" width="9.6640625" style="363" customWidth="1"/>
    <col min="11793" max="11794" width="10.6640625" style="363" customWidth="1"/>
    <col min="11795" max="11795" width="9.6640625" style="363" customWidth="1"/>
    <col min="11796" max="11797" width="10.6640625" style="363" customWidth="1"/>
    <col min="11798" max="11798" width="9.6640625" style="363" customWidth="1"/>
    <col min="11799" max="11799" width="52.77734375" style="363" customWidth="1"/>
    <col min="11800" max="11800" width="5.44140625" style="363" customWidth="1"/>
    <col min="11801" max="11802" width="10.6640625" style="363" customWidth="1"/>
    <col min="11803" max="11803" width="9.6640625" style="363" customWidth="1"/>
    <col min="11804" max="11805" width="10.6640625" style="363" customWidth="1"/>
    <col min="11806" max="11806" width="9.6640625" style="363" customWidth="1"/>
    <col min="11807" max="11808" width="10.6640625" style="363" customWidth="1"/>
    <col min="11809" max="11809" width="9.6640625" style="363" customWidth="1"/>
    <col min="11810" max="11810" width="52" style="363" customWidth="1"/>
    <col min="11811" max="11811" width="5.44140625" style="363" customWidth="1"/>
    <col min="11812" max="11813" width="10.6640625" style="363" customWidth="1"/>
    <col min="11814" max="11814" width="9.6640625" style="363" customWidth="1"/>
    <col min="11815" max="11816" width="10.6640625" style="363" customWidth="1"/>
    <col min="11817" max="11817" width="10.21875" style="363" customWidth="1"/>
    <col min="11818" max="11819" width="10.6640625" style="363" customWidth="1"/>
    <col min="11820" max="11820" width="9.6640625" style="363" customWidth="1"/>
    <col min="11821" max="11821" width="54.21875" style="363" customWidth="1"/>
    <col min="11822" max="11822" width="5.44140625" style="363" customWidth="1"/>
    <col min="11823" max="11824" width="10.6640625" style="363" customWidth="1"/>
    <col min="11825" max="11825" width="9.6640625" style="363" customWidth="1"/>
    <col min="11826" max="11826" width="8.33203125" style="363" customWidth="1"/>
    <col min="11827" max="11827" width="10.109375" style="363" bestFit="1" customWidth="1"/>
    <col min="11828" max="11828" width="10.44140625" style="363" bestFit="1" customWidth="1"/>
    <col min="11829" max="11829" width="10.44140625" style="363" customWidth="1"/>
    <col min="11830" max="11830" width="8.6640625" style="363" customWidth="1"/>
    <col min="11831" max="11833" width="8.33203125" style="363" customWidth="1"/>
    <col min="11834" max="12032" width="8.33203125" style="363"/>
    <col min="12033" max="12033" width="52.44140625" style="363" customWidth="1"/>
    <col min="12034" max="12034" width="5.44140625" style="363" customWidth="1"/>
    <col min="12035" max="12036" width="10.6640625" style="363" customWidth="1"/>
    <col min="12037" max="12037" width="9.6640625" style="363" customWidth="1"/>
    <col min="12038" max="12039" width="10.6640625" style="363" customWidth="1"/>
    <col min="12040" max="12040" width="9.6640625" style="363" customWidth="1"/>
    <col min="12041" max="12042" width="10.6640625" style="363" customWidth="1"/>
    <col min="12043" max="12043" width="9.6640625" style="363" customWidth="1"/>
    <col min="12044" max="12044" width="51.88671875" style="363" customWidth="1"/>
    <col min="12045" max="12045" width="5.44140625" style="363" customWidth="1"/>
    <col min="12046" max="12047" width="10.6640625" style="363" customWidth="1"/>
    <col min="12048" max="12048" width="9.6640625" style="363" customWidth="1"/>
    <col min="12049" max="12050" width="10.6640625" style="363" customWidth="1"/>
    <col min="12051" max="12051" width="9.6640625" style="363" customWidth="1"/>
    <col min="12052" max="12053" width="10.6640625" style="363" customWidth="1"/>
    <col min="12054" max="12054" width="9.6640625" style="363" customWidth="1"/>
    <col min="12055" max="12055" width="52.77734375" style="363" customWidth="1"/>
    <col min="12056" max="12056" width="5.44140625" style="363" customWidth="1"/>
    <col min="12057" max="12058" width="10.6640625" style="363" customWidth="1"/>
    <col min="12059" max="12059" width="9.6640625" style="363" customWidth="1"/>
    <col min="12060" max="12061" width="10.6640625" style="363" customWidth="1"/>
    <col min="12062" max="12062" width="9.6640625" style="363" customWidth="1"/>
    <col min="12063" max="12064" width="10.6640625" style="363" customWidth="1"/>
    <col min="12065" max="12065" width="9.6640625" style="363" customWidth="1"/>
    <col min="12066" max="12066" width="52" style="363" customWidth="1"/>
    <col min="12067" max="12067" width="5.44140625" style="363" customWidth="1"/>
    <col min="12068" max="12069" width="10.6640625" style="363" customWidth="1"/>
    <col min="12070" max="12070" width="9.6640625" style="363" customWidth="1"/>
    <col min="12071" max="12072" width="10.6640625" style="363" customWidth="1"/>
    <col min="12073" max="12073" width="10.21875" style="363" customWidth="1"/>
    <col min="12074" max="12075" width="10.6640625" style="363" customWidth="1"/>
    <col min="12076" max="12076" width="9.6640625" style="363" customWidth="1"/>
    <col min="12077" max="12077" width="54.21875" style="363" customWidth="1"/>
    <col min="12078" max="12078" width="5.44140625" style="363" customWidth="1"/>
    <col min="12079" max="12080" width="10.6640625" style="363" customWidth="1"/>
    <col min="12081" max="12081" width="9.6640625" style="363" customWidth="1"/>
    <col min="12082" max="12082" width="8.33203125" style="363" customWidth="1"/>
    <col min="12083" max="12083" width="10.109375" style="363" bestFit="1" customWidth="1"/>
    <col min="12084" max="12084" width="10.44140625" style="363" bestFit="1" customWidth="1"/>
    <col min="12085" max="12085" width="10.44140625" style="363" customWidth="1"/>
    <col min="12086" max="12086" width="8.6640625" style="363" customWidth="1"/>
    <col min="12087" max="12089" width="8.33203125" style="363" customWidth="1"/>
    <col min="12090" max="12288" width="8.33203125" style="363"/>
    <col min="12289" max="12289" width="52.44140625" style="363" customWidth="1"/>
    <col min="12290" max="12290" width="5.44140625" style="363" customWidth="1"/>
    <col min="12291" max="12292" width="10.6640625" style="363" customWidth="1"/>
    <col min="12293" max="12293" width="9.6640625" style="363" customWidth="1"/>
    <col min="12294" max="12295" width="10.6640625" style="363" customWidth="1"/>
    <col min="12296" max="12296" width="9.6640625" style="363" customWidth="1"/>
    <col min="12297" max="12298" width="10.6640625" style="363" customWidth="1"/>
    <col min="12299" max="12299" width="9.6640625" style="363" customWidth="1"/>
    <col min="12300" max="12300" width="51.88671875" style="363" customWidth="1"/>
    <col min="12301" max="12301" width="5.44140625" style="363" customWidth="1"/>
    <col min="12302" max="12303" width="10.6640625" style="363" customWidth="1"/>
    <col min="12304" max="12304" width="9.6640625" style="363" customWidth="1"/>
    <col min="12305" max="12306" width="10.6640625" style="363" customWidth="1"/>
    <col min="12307" max="12307" width="9.6640625" style="363" customWidth="1"/>
    <col min="12308" max="12309" width="10.6640625" style="363" customWidth="1"/>
    <col min="12310" max="12310" width="9.6640625" style="363" customWidth="1"/>
    <col min="12311" max="12311" width="52.77734375" style="363" customWidth="1"/>
    <col min="12312" max="12312" width="5.44140625" style="363" customWidth="1"/>
    <col min="12313" max="12314" width="10.6640625" style="363" customWidth="1"/>
    <col min="12315" max="12315" width="9.6640625" style="363" customWidth="1"/>
    <col min="12316" max="12317" width="10.6640625" style="363" customWidth="1"/>
    <col min="12318" max="12318" width="9.6640625" style="363" customWidth="1"/>
    <col min="12319" max="12320" width="10.6640625" style="363" customWidth="1"/>
    <col min="12321" max="12321" width="9.6640625" style="363" customWidth="1"/>
    <col min="12322" max="12322" width="52" style="363" customWidth="1"/>
    <col min="12323" max="12323" width="5.44140625" style="363" customWidth="1"/>
    <col min="12324" max="12325" width="10.6640625" style="363" customWidth="1"/>
    <col min="12326" max="12326" width="9.6640625" style="363" customWidth="1"/>
    <col min="12327" max="12328" width="10.6640625" style="363" customWidth="1"/>
    <col min="12329" max="12329" width="10.21875" style="363" customWidth="1"/>
    <col min="12330" max="12331" width="10.6640625" style="363" customWidth="1"/>
    <col min="12332" max="12332" width="9.6640625" style="363" customWidth="1"/>
    <col min="12333" max="12333" width="54.21875" style="363" customWidth="1"/>
    <col min="12334" max="12334" width="5.44140625" style="363" customWidth="1"/>
    <col min="12335" max="12336" width="10.6640625" style="363" customWidth="1"/>
    <col min="12337" max="12337" width="9.6640625" style="363" customWidth="1"/>
    <col min="12338" max="12338" width="8.33203125" style="363" customWidth="1"/>
    <col min="12339" max="12339" width="10.109375" style="363" bestFit="1" customWidth="1"/>
    <col min="12340" max="12340" width="10.44140625" style="363" bestFit="1" customWidth="1"/>
    <col min="12341" max="12341" width="10.44140625" style="363" customWidth="1"/>
    <col min="12342" max="12342" width="8.6640625" style="363" customWidth="1"/>
    <col min="12343" max="12345" width="8.33203125" style="363" customWidth="1"/>
    <col min="12346" max="12544" width="8.33203125" style="363"/>
    <col min="12545" max="12545" width="52.44140625" style="363" customWidth="1"/>
    <col min="12546" max="12546" width="5.44140625" style="363" customWidth="1"/>
    <col min="12547" max="12548" width="10.6640625" style="363" customWidth="1"/>
    <col min="12549" max="12549" width="9.6640625" style="363" customWidth="1"/>
    <col min="12550" max="12551" width="10.6640625" style="363" customWidth="1"/>
    <col min="12552" max="12552" width="9.6640625" style="363" customWidth="1"/>
    <col min="12553" max="12554" width="10.6640625" style="363" customWidth="1"/>
    <col min="12555" max="12555" width="9.6640625" style="363" customWidth="1"/>
    <col min="12556" max="12556" width="51.88671875" style="363" customWidth="1"/>
    <col min="12557" max="12557" width="5.44140625" style="363" customWidth="1"/>
    <col min="12558" max="12559" width="10.6640625" style="363" customWidth="1"/>
    <col min="12560" max="12560" width="9.6640625" style="363" customWidth="1"/>
    <col min="12561" max="12562" width="10.6640625" style="363" customWidth="1"/>
    <col min="12563" max="12563" width="9.6640625" style="363" customWidth="1"/>
    <col min="12564" max="12565" width="10.6640625" style="363" customWidth="1"/>
    <col min="12566" max="12566" width="9.6640625" style="363" customWidth="1"/>
    <col min="12567" max="12567" width="52.77734375" style="363" customWidth="1"/>
    <col min="12568" max="12568" width="5.44140625" style="363" customWidth="1"/>
    <col min="12569" max="12570" width="10.6640625" style="363" customWidth="1"/>
    <col min="12571" max="12571" width="9.6640625" style="363" customWidth="1"/>
    <col min="12572" max="12573" width="10.6640625" style="363" customWidth="1"/>
    <col min="12574" max="12574" width="9.6640625" style="363" customWidth="1"/>
    <col min="12575" max="12576" width="10.6640625" style="363" customWidth="1"/>
    <col min="12577" max="12577" width="9.6640625" style="363" customWidth="1"/>
    <col min="12578" max="12578" width="52" style="363" customWidth="1"/>
    <col min="12579" max="12579" width="5.44140625" style="363" customWidth="1"/>
    <col min="12580" max="12581" width="10.6640625" style="363" customWidth="1"/>
    <col min="12582" max="12582" width="9.6640625" style="363" customWidth="1"/>
    <col min="12583" max="12584" width="10.6640625" style="363" customWidth="1"/>
    <col min="12585" max="12585" width="10.21875" style="363" customWidth="1"/>
    <col min="12586" max="12587" width="10.6640625" style="363" customWidth="1"/>
    <col min="12588" max="12588" width="9.6640625" style="363" customWidth="1"/>
    <col min="12589" max="12589" width="54.21875" style="363" customWidth="1"/>
    <col min="12590" max="12590" width="5.44140625" style="363" customWidth="1"/>
    <col min="12591" max="12592" width="10.6640625" style="363" customWidth="1"/>
    <col min="12593" max="12593" width="9.6640625" style="363" customWidth="1"/>
    <col min="12594" max="12594" width="8.33203125" style="363" customWidth="1"/>
    <col min="12595" max="12595" width="10.109375" style="363" bestFit="1" customWidth="1"/>
    <col min="12596" max="12596" width="10.44140625" style="363" bestFit="1" customWidth="1"/>
    <col min="12597" max="12597" width="10.44140625" style="363" customWidth="1"/>
    <col min="12598" max="12598" width="8.6640625" style="363" customWidth="1"/>
    <col min="12599" max="12601" width="8.33203125" style="363" customWidth="1"/>
    <col min="12602" max="12800" width="8.33203125" style="363"/>
    <col min="12801" max="12801" width="52.44140625" style="363" customWidth="1"/>
    <col min="12802" max="12802" width="5.44140625" style="363" customWidth="1"/>
    <col min="12803" max="12804" width="10.6640625" style="363" customWidth="1"/>
    <col min="12805" max="12805" width="9.6640625" style="363" customWidth="1"/>
    <col min="12806" max="12807" width="10.6640625" style="363" customWidth="1"/>
    <col min="12808" max="12808" width="9.6640625" style="363" customWidth="1"/>
    <col min="12809" max="12810" width="10.6640625" style="363" customWidth="1"/>
    <col min="12811" max="12811" width="9.6640625" style="363" customWidth="1"/>
    <col min="12812" max="12812" width="51.88671875" style="363" customWidth="1"/>
    <col min="12813" max="12813" width="5.44140625" style="363" customWidth="1"/>
    <col min="12814" max="12815" width="10.6640625" style="363" customWidth="1"/>
    <col min="12816" max="12816" width="9.6640625" style="363" customWidth="1"/>
    <col min="12817" max="12818" width="10.6640625" style="363" customWidth="1"/>
    <col min="12819" max="12819" width="9.6640625" style="363" customWidth="1"/>
    <col min="12820" max="12821" width="10.6640625" style="363" customWidth="1"/>
    <col min="12822" max="12822" width="9.6640625" style="363" customWidth="1"/>
    <col min="12823" max="12823" width="52.77734375" style="363" customWidth="1"/>
    <col min="12824" max="12824" width="5.44140625" style="363" customWidth="1"/>
    <col min="12825" max="12826" width="10.6640625" style="363" customWidth="1"/>
    <col min="12827" max="12827" width="9.6640625" style="363" customWidth="1"/>
    <col min="12828" max="12829" width="10.6640625" style="363" customWidth="1"/>
    <col min="12830" max="12830" width="9.6640625" style="363" customWidth="1"/>
    <col min="12831" max="12832" width="10.6640625" style="363" customWidth="1"/>
    <col min="12833" max="12833" width="9.6640625" style="363" customWidth="1"/>
    <col min="12834" max="12834" width="52" style="363" customWidth="1"/>
    <col min="12835" max="12835" width="5.44140625" style="363" customWidth="1"/>
    <col min="12836" max="12837" width="10.6640625" style="363" customWidth="1"/>
    <col min="12838" max="12838" width="9.6640625" style="363" customWidth="1"/>
    <col min="12839" max="12840" width="10.6640625" style="363" customWidth="1"/>
    <col min="12841" max="12841" width="10.21875" style="363" customWidth="1"/>
    <col min="12842" max="12843" width="10.6640625" style="363" customWidth="1"/>
    <col min="12844" max="12844" width="9.6640625" style="363" customWidth="1"/>
    <col min="12845" max="12845" width="54.21875" style="363" customWidth="1"/>
    <col min="12846" max="12846" width="5.44140625" style="363" customWidth="1"/>
    <col min="12847" max="12848" width="10.6640625" style="363" customWidth="1"/>
    <col min="12849" max="12849" width="9.6640625" style="363" customWidth="1"/>
    <col min="12850" max="12850" width="8.33203125" style="363" customWidth="1"/>
    <col min="12851" max="12851" width="10.109375" style="363" bestFit="1" customWidth="1"/>
    <col min="12852" max="12852" width="10.44140625" style="363" bestFit="1" customWidth="1"/>
    <col min="12853" max="12853" width="10.44140625" style="363" customWidth="1"/>
    <col min="12854" max="12854" width="8.6640625" style="363" customWidth="1"/>
    <col min="12855" max="12857" width="8.33203125" style="363" customWidth="1"/>
    <col min="12858" max="13056" width="8.33203125" style="363"/>
    <col min="13057" max="13057" width="52.44140625" style="363" customWidth="1"/>
    <col min="13058" max="13058" width="5.44140625" style="363" customWidth="1"/>
    <col min="13059" max="13060" width="10.6640625" style="363" customWidth="1"/>
    <col min="13061" max="13061" width="9.6640625" style="363" customWidth="1"/>
    <col min="13062" max="13063" width="10.6640625" style="363" customWidth="1"/>
    <col min="13064" max="13064" width="9.6640625" style="363" customWidth="1"/>
    <col min="13065" max="13066" width="10.6640625" style="363" customWidth="1"/>
    <col min="13067" max="13067" width="9.6640625" style="363" customWidth="1"/>
    <col min="13068" max="13068" width="51.88671875" style="363" customWidth="1"/>
    <col min="13069" max="13069" width="5.44140625" style="363" customWidth="1"/>
    <col min="13070" max="13071" width="10.6640625" style="363" customWidth="1"/>
    <col min="13072" max="13072" width="9.6640625" style="363" customWidth="1"/>
    <col min="13073" max="13074" width="10.6640625" style="363" customWidth="1"/>
    <col min="13075" max="13075" width="9.6640625" style="363" customWidth="1"/>
    <col min="13076" max="13077" width="10.6640625" style="363" customWidth="1"/>
    <col min="13078" max="13078" width="9.6640625" style="363" customWidth="1"/>
    <col min="13079" max="13079" width="52.77734375" style="363" customWidth="1"/>
    <col min="13080" max="13080" width="5.44140625" style="363" customWidth="1"/>
    <col min="13081" max="13082" width="10.6640625" style="363" customWidth="1"/>
    <col min="13083" max="13083" width="9.6640625" style="363" customWidth="1"/>
    <col min="13084" max="13085" width="10.6640625" style="363" customWidth="1"/>
    <col min="13086" max="13086" width="9.6640625" style="363" customWidth="1"/>
    <col min="13087" max="13088" width="10.6640625" style="363" customWidth="1"/>
    <col min="13089" max="13089" width="9.6640625" style="363" customWidth="1"/>
    <col min="13090" max="13090" width="52" style="363" customWidth="1"/>
    <col min="13091" max="13091" width="5.44140625" style="363" customWidth="1"/>
    <col min="13092" max="13093" width="10.6640625" style="363" customWidth="1"/>
    <col min="13094" max="13094" width="9.6640625" style="363" customWidth="1"/>
    <col min="13095" max="13096" width="10.6640625" style="363" customWidth="1"/>
    <col min="13097" max="13097" width="10.21875" style="363" customWidth="1"/>
    <col min="13098" max="13099" width="10.6640625" style="363" customWidth="1"/>
    <col min="13100" max="13100" width="9.6640625" style="363" customWidth="1"/>
    <col min="13101" max="13101" width="54.21875" style="363" customWidth="1"/>
    <col min="13102" max="13102" width="5.44140625" style="363" customWidth="1"/>
    <col min="13103" max="13104" width="10.6640625" style="363" customWidth="1"/>
    <col min="13105" max="13105" width="9.6640625" style="363" customWidth="1"/>
    <col min="13106" max="13106" width="8.33203125" style="363" customWidth="1"/>
    <col min="13107" max="13107" width="10.109375" style="363" bestFit="1" customWidth="1"/>
    <col min="13108" max="13108" width="10.44140625" style="363" bestFit="1" customWidth="1"/>
    <col min="13109" max="13109" width="10.44140625" style="363" customWidth="1"/>
    <col min="13110" max="13110" width="8.6640625" style="363" customWidth="1"/>
    <col min="13111" max="13113" width="8.33203125" style="363" customWidth="1"/>
    <col min="13114" max="13312" width="8.33203125" style="363"/>
    <col min="13313" max="13313" width="52.44140625" style="363" customWidth="1"/>
    <col min="13314" max="13314" width="5.44140625" style="363" customWidth="1"/>
    <col min="13315" max="13316" width="10.6640625" style="363" customWidth="1"/>
    <col min="13317" max="13317" width="9.6640625" style="363" customWidth="1"/>
    <col min="13318" max="13319" width="10.6640625" style="363" customWidth="1"/>
    <col min="13320" max="13320" width="9.6640625" style="363" customWidth="1"/>
    <col min="13321" max="13322" width="10.6640625" style="363" customWidth="1"/>
    <col min="13323" max="13323" width="9.6640625" style="363" customWidth="1"/>
    <col min="13324" max="13324" width="51.88671875" style="363" customWidth="1"/>
    <col min="13325" max="13325" width="5.44140625" style="363" customWidth="1"/>
    <col min="13326" max="13327" width="10.6640625" style="363" customWidth="1"/>
    <col min="13328" max="13328" width="9.6640625" style="363" customWidth="1"/>
    <col min="13329" max="13330" width="10.6640625" style="363" customWidth="1"/>
    <col min="13331" max="13331" width="9.6640625" style="363" customWidth="1"/>
    <col min="13332" max="13333" width="10.6640625" style="363" customWidth="1"/>
    <col min="13334" max="13334" width="9.6640625" style="363" customWidth="1"/>
    <col min="13335" max="13335" width="52.77734375" style="363" customWidth="1"/>
    <col min="13336" max="13336" width="5.44140625" style="363" customWidth="1"/>
    <col min="13337" max="13338" width="10.6640625" style="363" customWidth="1"/>
    <col min="13339" max="13339" width="9.6640625" style="363" customWidth="1"/>
    <col min="13340" max="13341" width="10.6640625" style="363" customWidth="1"/>
    <col min="13342" max="13342" width="9.6640625" style="363" customWidth="1"/>
    <col min="13343" max="13344" width="10.6640625" style="363" customWidth="1"/>
    <col min="13345" max="13345" width="9.6640625" style="363" customWidth="1"/>
    <col min="13346" max="13346" width="52" style="363" customWidth="1"/>
    <col min="13347" max="13347" width="5.44140625" style="363" customWidth="1"/>
    <col min="13348" max="13349" width="10.6640625" style="363" customWidth="1"/>
    <col min="13350" max="13350" width="9.6640625" style="363" customWidth="1"/>
    <col min="13351" max="13352" width="10.6640625" style="363" customWidth="1"/>
    <col min="13353" max="13353" width="10.21875" style="363" customWidth="1"/>
    <col min="13354" max="13355" width="10.6640625" style="363" customWidth="1"/>
    <col min="13356" max="13356" width="9.6640625" style="363" customWidth="1"/>
    <col min="13357" max="13357" width="54.21875" style="363" customWidth="1"/>
    <col min="13358" max="13358" width="5.44140625" style="363" customWidth="1"/>
    <col min="13359" max="13360" width="10.6640625" style="363" customWidth="1"/>
    <col min="13361" max="13361" width="9.6640625" style="363" customWidth="1"/>
    <col min="13362" max="13362" width="8.33203125" style="363" customWidth="1"/>
    <col min="13363" max="13363" width="10.109375" style="363" bestFit="1" customWidth="1"/>
    <col min="13364" max="13364" width="10.44140625" style="363" bestFit="1" customWidth="1"/>
    <col min="13365" max="13365" width="10.44140625" style="363" customWidth="1"/>
    <col min="13366" max="13366" width="8.6640625" style="363" customWidth="1"/>
    <col min="13367" max="13369" width="8.33203125" style="363" customWidth="1"/>
    <col min="13370" max="13568" width="8.33203125" style="363"/>
    <col min="13569" max="13569" width="52.44140625" style="363" customWidth="1"/>
    <col min="13570" max="13570" width="5.44140625" style="363" customWidth="1"/>
    <col min="13571" max="13572" width="10.6640625" style="363" customWidth="1"/>
    <col min="13573" max="13573" width="9.6640625" style="363" customWidth="1"/>
    <col min="13574" max="13575" width="10.6640625" style="363" customWidth="1"/>
    <col min="13576" max="13576" width="9.6640625" style="363" customWidth="1"/>
    <col min="13577" max="13578" width="10.6640625" style="363" customWidth="1"/>
    <col min="13579" max="13579" width="9.6640625" style="363" customWidth="1"/>
    <col min="13580" max="13580" width="51.88671875" style="363" customWidth="1"/>
    <col min="13581" max="13581" width="5.44140625" style="363" customWidth="1"/>
    <col min="13582" max="13583" width="10.6640625" style="363" customWidth="1"/>
    <col min="13584" max="13584" width="9.6640625" style="363" customWidth="1"/>
    <col min="13585" max="13586" width="10.6640625" style="363" customWidth="1"/>
    <col min="13587" max="13587" width="9.6640625" style="363" customWidth="1"/>
    <col min="13588" max="13589" width="10.6640625" style="363" customWidth="1"/>
    <col min="13590" max="13590" width="9.6640625" style="363" customWidth="1"/>
    <col min="13591" max="13591" width="52.77734375" style="363" customWidth="1"/>
    <col min="13592" max="13592" width="5.44140625" style="363" customWidth="1"/>
    <col min="13593" max="13594" width="10.6640625" style="363" customWidth="1"/>
    <col min="13595" max="13595" width="9.6640625" style="363" customWidth="1"/>
    <col min="13596" max="13597" width="10.6640625" style="363" customWidth="1"/>
    <col min="13598" max="13598" width="9.6640625" style="363" customWidth="1"/>
    <col min="13599" max="13600" width="10.6640625" style="363" customWidth="1"/>
    <col min="13601" max="13601" width="9.6640625" style="363" customWidth="1"/>
    <col min="13602" max="13602" width="52" style="363" customWidth="1"/>
    <col min="13603" max="13603" width="5.44140625" style="363" customWidth="1"/>
    <col min="13604" max="13605" width="10.6640625" style="363" customWidth="1"/>
    <col min="13606" max="13606" width="9.6640625" style="363" customWidth="1"/>
    <col min="13607" max="13608" width="10.6640625" style="363" customWidth="1"/>
    <col min="13609" max="13609" width="10.21875" style="363" customWidth="1"/>
    <col min="13610" max="13611" width="10.6640625" style="363" customWidth="1"/>
    <col min="13612" max="13612" width="9.6640625" style="363" customWidth="1"/>
    <col min="13613" max="13613" width="54.21875" style="363" customWidth="1"/>
    <col min="13614" max="13614" width="5.44140625" style="363" customWidth="1"/>
    <col min="13615" max="13616" width="10.6640625" style="363" customWidth="1"/>
    <col min="13617" max="13617" width="9.6640625" style="363" customWidth="1"/>
    <col min="13618" max="13618" width="8.33203125" style="363" customWidth="1"/>
    <col min="13619" max="13619" width="10.109375" style="363" bestFit="1" customWidth="1"/>
    <col min="13620" max="13620" width="10.44140625" style="363" bestFit="1" customWidth="1"/>
    <col min="13621" max="13621" width="10.44140625" style="363" customWidth="1"/>
    <col min="13622" max="13622" width="8.6640625" style="363" customWidth="1"/>
    <col min="13623" max="13625" width="8.33203125" style="363" customWidth="1"/>
    <col min="13626" max="13824" width="8.33203125" style="363"/>
    <col min="13825" max="13825" width="52.44140625" style="363" customWidth="1"/>
    <col min="13826" max="13826" width="5.44140625" style="363" customWidth="1"/>
    <col min="13827" max="13828" width="10.6640625" style="363" customWidth="1"/>
    <col min="13829" max="13829" width="9.6640625" style="363" customWidth="1"/>
    <col min="13830" max="13831" width="10.6640625" style="363" customWidth="1"/>
    <col min="13832" max="13832" width="9.6640625" style="363" customWidth="1"/>
    <col min="13833" max="13834" width="10.6640625" style="363" customWidth="1"/>
    <col min="13835" max="13835" width="9.6640625" style="363" customWidth="1"/>
    <col min="13836" max="13836" width="51.88671875" style="363" customWidth="1"/>
    <col min="13837" max="13837" width="5.44140625" style="363" customWidth="1"/>
    <col min="13838" max="13839" width="10.6640625" style="363" customWidth="1"/>
    <col min="13840" max="13840" width="9.6640625" style="363" customWidth="1"/>
    <col min="13841" max="13842" width="10.6640625" style="363" customWidth="1"/>
    <col min="13843" max="13843" width="9.6640625" style="363" customWidth="1"/>
    <col min="13844" max="13845" width="10.6640625" style="363" customWidth="1"/>
    <col min="13846" max="13846" width="9.6640625" style="363" customWidth="1"/>
    <col min="13847" max="13847" width="52.77734375" style="363" customWidth="1"/>
    <col min="13848" max="13848" width="5.44140625" style="363" customWidth="1"/>
    <col min="13849" max="13850" width="10.6640625" style="363" customWidth="1"/>
    <col min="13851" max="13851" width="9.6640625" style="363" customWidth="1"/>
    <col min="13852" max="13853" width="10.6640625" style="363" customWidth="1"/>
    <col min="13854" max="13854" width="9.6640625" style="363" customWidth="1"/>
    <col min="13855" max="13856" width="10.6640625" style="363" customWidth="1"/>
    <col min="13857" max="13857" width="9.6640625" style="363" customWidth="1"/>
    <col min="13858" max="13858" width="52" style="363" customWidth="1"/>
    <col min="13859" max="13859" width="5.44140625" style="363" customWidth="1"/>
    <col min="13860" max="13861" width="10.6640625" style="363" customWidth="1"/>
    <col min="13862" max="13862" width="9.6640625" style="363" customWidth="1"/>
    <col min="13863" max="13864" width="10.6640625" style="363" customWidth="1"/>
    <col min="13865" max="13865" width="10.21875" style="363" customWidth="1"/>
    <col min="13866" max="13867" width="10.6640625" style="363" customWidth="1"/>
    <col min="13868" max="13868" width="9.6640625" style="363" customWidth="1"/>
    <col min="13869" max="13869" width="54.21875" style="363" customWidth="1"/>
    <col min="13870" max="13870" width="5.44140625" style="363" customWidth="1"/>
    <col min="13871" max="13872" width="10.6640625" style="363" customWidth="1"/>
    <col min="13873" max="13873" width="9.6640625" style="363" customWidth="1"/>
    <col min="13874" max="13874" width="8.33203125" style="363" customWidth="1"/>
    <col min="13875" max="13875" width="10.109375" style="363" bestFit="1" customWidth="1"/>
    <col min="13876" max="13876" width="10.44140625" style="363" bestFit="1" customWidth="1"/>
    <col min="13877" max="13877" width="10.44140625" style="363" customWidth="1"/>
    <col min="13878" max="13878" width="8.6640625" style="363" customWidth="1"/>
    <col min="13879" max="13881" width="8.33203125" style="363" customWidth="1"/>
    <col min="13882" max="14080" width="8.33203125" style="363"/>
    <col min="14081" max="14081" width="52.44140625" style="363" customWidth="1"/>
    <col min="14082" max="14082" width="5.44140625" style="363" customWidth="1"/>
    <col min="14083" max="14084" width="10.6640625" style="363" customWidth="1"/>
    <col min="14085" max="14085" width="9.6640625" style="363" customWidth="1"/>
    <col min="14086" max="14087" width="10.6640625" style="363" customWidth="1"/>
    <col min="14088" max="14088" width="9.6640625" style="363" customWidth="1"/>
    <col min="14089" max="14090" width="10.6640625" style="363" customWidth="1"/>
    <col min="14091" max="14091" width="9.6640625" style="363" customWidth="1"/>
    <col min="14092" max="14092" width="51.88671875" style="363" customWidth="1"/>
    <col min="14093" max="14093" width="5.44140625" style="363" customWidth="1"/>
    <col min="14094" max="14095" width="10.6640625" style="363" customWidth="1"/>
    <col min="14096" max="14096" width="9.6640625" style="363" customWidth="1"/>
    <col min="14097" max="14098" width="10.6640625" style="363" customWidth="1"/>
    <col min="14099" max="14099" width="9.6640625" style="363" customWidth="1"/>
    <col min="14100" max="14101" width="10.6640625" style="363" customWidth="1"/>
    <col min="14102" max="14102" width="9.6640625" style="363" customWidth="1"/>
    <col min="14103" max="14103" width="52.77734375" style="363" customWidth="1"/>
    <col min="14104" max="14104" width="5.44140625" style="363" customWidth="1"/>
    <col min="14105" max="14106" width="10.6640625" style="363" customWidth="1"/>
    <col min="14107" max="14107" width="9.6640625" style="363" customWidth="1"/>
    <col min="14108" max="14109" width="10.6640625" style="363" customWidth="1"/>
    <col min="14110" max="14110" width="9.6640625" style="363" customWidth="1"/>
    <col min="14111" max="14112" width="10.6640625" style="363" customWidth="1"/>
    <col min="14113" max="14113" width="9.6640625" style="363" customWidth="1"/>
    <col min="14114" max="14114" width="52" style="363" customWidth="1"/>
    <col min="14115" max="14115" width="5.44140625" style="363" customWidth="1"/>
    <col min="14116" max="14117" width="10.6640625" style="363" customWidth="1"/>
    <col min="14118" max="14118" width="9.6640625" style="363" customWidth="1"/>
    <col min="14119" max="14120" width="10.6640625" style="363" customWidth="1"/>
    <col min="14121" max="14121" width="10.21875" style="363" customWidth="1"/>
    <col min="14122" max="14123" width="10.6640625" style="363" customWidth="1"/>
    <col min="14124" max="14124" width="9.6640625" style="363" customWidth="1"/>
    <col min="14125" max="14125" width="54.21875" style="363" customWidth="1"/>
    <col min="14126" max="14126" width="5.44140625" style="363" customWidth="1"/>
    <col min="14127" max="14128" width="10.6640625" style="363" customWidth="1"/>
    <col min="14129" max="14129" width="9.6640625" style="363" customWidth="1"/>
    <col min="14130" max="14130" width="8.33203125" style="363" customWidth="1"/>
    <col min="14131" max="14131" width="10.109375" style="363" bestFit="1" customWidth="1"/>
    <col min="14132" max="14132" width="10.44140625" style="363" bestFit="1" customWidth="1"/>
    <col min="14133" max="14133" width="10.44140625" style="363" customWidth="1"/>
    <col min="14134" max="14134" width="8.6640625" style="363" customWidth="1"/>
    <col min="14135" max="14137" width="8.33203125" style="363" customWidth="1"/>
    <col min="14138" max="14336" width="8.33203125" style="363"/>
    <col min="14337" max="14337" width="52.44140625" style="363" customWidth="1"/>
    <col min="14338" max="14338" width="5.44140625" style="363" customWidth="1"/>
    <col min="14339" max="14340" width="10.6640625" style="363" customWidth="1"/>
    <col min="14341" max="14341" width="9.6640625" style="363" customWidth="1"/>
    <col min="14342" max="14343" width="10.6640625" style="363" customWidth="1"/>
    <col min="14344" max="14344" width="9.6640625" style="363" customWidth="1"/>
    <col min="14345" max="14346" width="10.6640625" style="363" customWidth="1"/>
    <col min="14347" max="14347" width="9.6640625" style="363" customWidth="1"/>
    <col min="14348" max="14348" width="51.88671875" style="363" customWidth="1"/>
    <col min="14349" max="14349" width="5.44140625" style="363" customWidth="1"/>
    <col min="14350" max="14351" width="10.6640625" style="363" customWidth="1"/>
    <col min="14352" max="14352" width="9.6640625" style="363" customWidth="1"/>
    <col min="14353" max="14354" width="10.6640625" style="363" customWidth="1"/>
    <col min="14355" max="14355" width="9.6640625" style="363" customWidth="1"/>
    <col min="14356" max="14357" width="10.6640625" style="363" customWidth="1"/>
    <col min="14358" max="14358" width="9.6640625" style="363" customWidth="1"/>
    <col min="14359" max="14359" width="52.77734375" style="363" customWidth="1"/>
    <col min="14360" max="14360" width="5.44140625" style="363" customWidth="1"/>
    <col min="14361" max="14362" width="10.6640625" style="363" customWidth="1"/>
    <col min="14363" max="14363" width="9.6640625" style="363" customWidth="1"/>
    <col min="14364" max="14365" width="10.6640625" style="363" customWidth="1"/>
    <col min="14366" max="14366" width="9.6640625" style="363" customWidth="1"/>
    <col min="14367" max="14368" width="10.6640625" style="363" customWidth="1"/>
    <col min="14369" max="14369" width="9.6640625" style="363" customWidth="1"/>
    <col min="14370" max="14370" width="52" style="363" customWidth="1"/>
    <col min="14371" max="14371" width="5.44140625" style="363" customWidth="1"/>
    <col min="14372" max="14373" width="10.6640625" style="363" customWidth="1"/>
    <col min="14374" max="14374" width="9.6640625" style="363" customWidth="1"/>
    <col min="14375" max="14376" width="10.6640625" style="363" customWidth="1"/>
    <col min="14377" max="14377" width="10.21875" style="363" customWidth="1"/>
    <col min="14378" max="14379" width="10.6640625" style="363" customWidth="1"/>
    <col min="14380" max="14380" width="9.6640625" style="363" customWidth="1"/>
    <col min="14381" max="14381" width="54.21875" style="363" customWidth="1"/>
    <col min="14382" max="14382" width="5.44140625" style="363" customWidth="1"/>
    <col min="14383" max="14384" width="10.6640625" style="363" customWidth="1"/>
    <col min="14385" max="14385" width="9.6640625" style="363" customWidth="1"/>
    <col min="14386" max="14386" width="8.33203125" style="363" customWidth="1"/>
    <col min="14387" max="14387" width="10.109375" style="363" bestFit="1" customWidth="1"/>
    <col min="14388" max="14388" width="10.44140625" style="363" bestFit="1" customWidth="1"/>
    <col min="14389" max="14389" width="10.44140625" style="363" customWidth="1"/>
    <col min="14390" max="14390" width="8.6640625" style="363" customWidth="1"/>
    <col min="14391" max="14393" width="8.33203125" style="363" customWidth="1"/>
    <col min="14394" max="14592" width="8.33203125" style="363"/>
    <col min="14593" max="14593" width="52.44140625" style="363" customWidth="1"/>
    <col min="14594" max="14594" width="5.44140625" style="363" customWidth="1"/>
    <col min="14595" max="14596" width="10.6640625" style="363" customWidth="1"/>
    <col min="14597" max="14597" width="9.6640625" style="363" customWidth="1"/>
    <col min="14598" max="14599" width="10.6640625" style="363" customWidth="1"/>
    <col min="14600" max="14600" width="9.6640625" style="363" customWidth="1"/>
    <col min="14601" max="14602" width="10.6640625" style="363" customWidth="1"/>
    <col min="14603" max="14603" width="9.6640625" style="363" customWidth="1"/>
    <col min="14604" max="14604" width="51.88671875" style="363" customWidth="1"/>
    <col min="14605" max="14605" width="5.44140625" style="363" customWidth="1"/>
    <col min="14606" max="14607" width="10.6640625" style="363" customWidth="1"/>
    <col min="14608" max="14608" width="9.6640625" style="363" customWidth="1"/>
    <col min="14609" max="14610" width="10.6640625" style="363" customWidth="1"/>
    <col min="14611" max="14611" width="9.6640625" style="363" customWidth="1"/>
    <col min="14612" max="14613" width="10.6640625" style="363" customWidth="1"/>
    <col min="14614" max="14614" width="9.6640625" style="363" customWidth="1"/>
    <col min="14615" max="14615" width="52.77734375" style="363" customWidth="1"/>
    <col min="14616" max="14616" width="5.44140625" style="363" customWidth="1"/>
    <col min="14617" max="14618" width="10.6640625" style="363" customWidth="1"/>
    <col min="14619" max="14619" width="9.6640625" style="363" customWidth="1"/>
    <col min="14620" max="14621" width="10.6640625" style="363" customWidth="1"/>
    <col min="14622" max="14622" width="9.6640625" style="363" customWidth="1"/>
    <col min="14623" max="14624" width="10.6640625" style="363" customWidth="1"/>
    <col min="14625" max="14625" width="9.6640625" style="363" customWidth="1"/>
    <col min="14626" max="14626" width="52" style="363" customWidth="1"/>
    <col min="14627" max="14627" width="5.44140625" style="363" customWidth="1"/>
    <col min="14628" max="14629" width="10.6640625" style="363" customWidth="1"/>
    <col min="14630" max="14630" width="9.6640625" style="363" customWidth="1"/>
    <col min="14631" max="14632" width="10.6640625" style="363" customWidth="1"/>
    <col min="14633" max="14633" width="10.21875" style="363" customWidth="1"/>
    <col min="14634" max="14635" width="10.6640625" style="363" customWidth="1"/>
    <col min="14636" max="14636" width="9.6640625" style="363" customWidth="1"/>
    <col min="14637" max="14637" width="54.21875" style="363" customWidth="1"/>
    <col min="14638" max="14638" width="5.44140625" style="363" customWidth="1"/>
    <col min="14639" max="14640" width="10.6640625" style="363" customWidth="1"/>
    <col min="14641" max="14641" width="9.6640625" style="363" customWidth="1"/>
    <col min="14642" max="14642" width="8.33203125" style="363" customWidth="1"/>
    <col min="14643" max="14643" width="10.109375" style="363" bestFit="1" customWidth="1"/>
    <col min="14644" max="14644" width="10.44140625" style="363" bestFit="1" customWidth="1"/>
    <col min="14645" max="14645" width="10.44140625" style="363" customWidth="1"/>
    <col min="14646" max="14646" width="8.6640625" style="363" customWidth="1"/>
    <col min="14647" max="14649" width="8.33203125" style="363" customWidth="1"/>
    <col min="14650" max="14848" width="8.33203125" style="363"/>
    <col min="14849" max="14849" width="52.44140625" style="363" customWidth="1"/>
    <col min="14850" max="14850" width="5.44140625" style="363" customWidth="1"/>
    <col min="14851" max="14852" width="10.6640625" style="363" customWidth="1"/>
    <col min="14853" max="14853" width="9.6640625" style="363" customWidth="1"/>
    <col min="14854" max="14855" width="10.6640625" style="363" customWidth="1"/>
    <col min="14856" max="14856" width="9.6640625" style="363" customWidth="1"/>
    <col min="14857" max="14858" width="10.6640625" style="363" customWidth="1"/>
    <col min="14859" max="14859" width="9.6640625" style="363" customWidth="1"/>
    <col min="14860" max="14860" width="51.88671875" style="363" customWidth="1"/>
    <col min="14861" max="14861" width="5.44140625" style="363" customWidth="1"/>
    <col min="14862" max="14863" width="10.6640625" style="363" customWidth="1"/>
    <col min="14864" max="14864" width="9.6640625" style="363" customWidth="1"/>
    <col min="14865" max="14866" width="10.6640625" style="363" customWidth="1"/>
    <col min="14867" max="14867" width="9.6640625" style="363" customWidth="1"/>
    <col min="14868" max="14869" width="10.6640625" style="363" customWidth="1"/>
    <col min="14870" max="14870" width="9.6640625" style="363" customWidth="1"/>
    <col min="14871" max="14871" width="52.77734375" style="363" customWidth="1"/>
    <col min="14872" max="14872" width="5.44140625" style="363" customWidth="1"/>
    <col min="14873" max="14874" width="10.6640625" style="363" customWidth="1"/>
    <col min="14875" max="14875" width="9.6640625" style="363" customWidth="1"/>
    <col min="14876" max="14877" width="10.6640625" style="363" customWidth="1"/>
    <col min="14878" max="14878" width="9.6640625" style="363" customWidth="1"/>
    <col min="14879" max="14880" width="10.6640625" style="363" customWidth="1"/>
    <col min="14881" max="14881" width="9.6640625" style="363" customWidth="1"/>
    <col min="14882" max="14882" width="52" style="363" customWidth="1"/>
    <col min="14883" max="14883" width="5.44140625" style="363" customWidth="1"/>
    <col min="14884" max="14885" width="10.6640625" style="363" customWidth="1"/>
    <col min="14886" max="14886" width="9.6640625" style="363" customWidth="1"/>
    <col min="14887" max="14888" width="10.6640625" style="363" customWidth="1"/>
    <col min="14889" max="14889" width="10.21875" style="363" customWidth="1"/>
    <col min="14890" max="14891" width="10.6640625" style="363" customWidth="1"/>
    <col min="14892" max="14892" width="9.6640625" style="363" customWidth="1"/>
    <col min="14893" max="14893" width="54.21875" style="363" customWidth="1"/>
    <col min="14894" max="14894" width="5.44140625" style="363" customWidth="1"/>
    <col min="14895" max="14896" width="10.6640625" style="363" customWidth="1"/>
    <col min="14897" max="14897" width="9.6640625" style="363" customWidth="1"/>
    <col min="14898" max="14898" width="8.33203125" style="363" customWidth="1"/>
    <col min="14899" max="14899" width="10.109375" style="363" bestFit="1" customWidth="1"/>
    <col min="14900" max="14900" width="10.44140625" style="363" bestFit="1" customWidth="1"/>
    <col min="14901" max="14901" width="10.44140625" style="363" customWidth="1"/>
    <col min="14902" max="14902" width="8.6640625" style="363" customWidth="1"/>
    <col min="14903" max="14905" width="8.33203125" style="363" customWidth="1"/>
    <col min="14906" max="15104" width="8.33203125" style="363"/>
    <col min="15105" max="15105" width="52.44140625" style="363" customWidth="1"/>
    <col min="15106" max="15106" width="5.44140625" style="363" customWidth="1"/>
    <col min="15107" max="15108" width="10.6640625" style="363" customWidth="1"/>
    <col min="15109" max="15109" width="9.6640625" style="363" customWidth="1"/>
    <col min="15110" max="15111" width="10.6640625" style="363" customWidth="1"/>
    <col min="15112" max="15112" width="9.6640625" style="363" customWidth="1"/>
    <col min="15113" max="15114" width="10.6640625" style="363" customWidth="1"/>
    <col min="15115" max="15115" width="9.6640625" style="363" customWidth="1"/>
    <col min="15116" max="15116" width="51.88671875" style="363" customWidth="1"/>
    <col min="15117" max="15117" width="5.44140625" style="363" customWidth="1"/>
    <col min="15118" max="15119" width="10.6640625" style="363" customWidth="1"/>
    <col min="15120" max="15120" width="9.6640625" style="363" customWidth="1"/>
    <col min="15121" max="15122" width="10.6640625" style="363" customWidth="1"/>
    <col min="15123" max="15123" width="9.6640625" style="363" customWidth="1"/>
    <col min="15124" max="15125" width="10.6640625" style="363" customWidth="1"/>
    <col min="15126" max="15126" width="9.6640625" style="363" customWidth="1"/>
    <col min="15127" max="15127" width="52.77734375" style="363" customWidth="1"/>
    <col min="15128" max="15128" width="5.44140625" style="363" customWidth="1"/>
    <col min="15129" max="15130" width="10.6640625" style="363" customWidth="1"/>
    <col min="15131" max="15131" width="9.6640625" style="363" customWidth="1"/>
    <col min="15132" max="15133" width="10.6640625" style="363" customWidth="1"/>
    <col min="15134" max="15134" width="9.6640625" style="363" customWidth="1"/>
    <col min="15135" max="15136" width="10.6640625" style="363" customWidth="1"/>
    <col min="15137" max="15137" width="9.6640625" style="363" customWidth="1"/>
    <col min="15138" max="15138" width="52" style="363" customWidth="1"/>
    <col min="15139" max="15139" width="5.44140625" style="363" customWidth="1"/>
    <col min="15140" max="15141" width="10.6640625" style="363" customWidth="1"/>
    <col min="15142" max="15142" width="9.6640625" style="363" customWidth="1"/>
    <col min="15143" max="15144" width="10.6640625" style="363" customWidth="1"/>
    <col min="15145" max="15145" width="10.21875" style="363" customWidth="1"/>
    <col min="15146" max="15147" width="10.6640625" style="363" customWidth="1"/>
    <col min="15148" max="15148" width="9.6640625" style="363" customWidth="1"/>
    <col min="15149" max="15149" width="54.21875" style="363" customWidth="1"/>
    <col min="15150" max="15150" width="5.44140625" style="363" customWidth="1"/>
    <col min="15151" max="15152" width="10.6640625" style="363" customWidth="1"/>
    <col min="15153" max="15153" width="9.6640625" style="363" customWidth="1"/>
    <col min="15154" max="15154" width="8.33203125" style="363" customWidth="1"/>
    <col min="15155" max="15155" width="10.109375" style="363" bestFit="1" customWidth="1"/>
    <col min="15156" max="15156" width="10.44140625" style="363" bestFit="1" customWidth="1"/>
    <col min="15157" max="15157" width="10.44140625" style="363" customWidth="1"/>
    <col min="15158" max="15158" width="8.6640625" style="363" customWidth="1"/>
    <col min="15159" max="15161" width="8.33203125" style="363" customWidth="1"/>
    <col min="15162" max="15360" width="8.33203125" style="363"/>
    <col min="15361" max="15361" width="52.44140625" style="363" customWidth="1"/>
    <col min="15362" max="15362" width="5.44140625" style="363" customWidth="1"/>
    <col min="15363" max="15364" width="10.6640625" style="363" customWidth="1"/>
    <col min="15365" max="15365" width="9.6640625" style="363" customWidth="1"/>
    <col min="15366" max="15367" width="10.6640625" style="363" customWidth="1"/>
    <col min="15368" max="15368" width="9.6640625" style="363" customWidth="1"/>
    <col min="15369" max="15370" width="10.6640625" style="363" customWidth="1"/>
    <col min="15371" max="15371" width="9.6640625" style="363" customWidth="1"/>
    <col min="15372" max="15372" width="51.88671875" style="363" customWidth="1"/>
    <col min="15373" max="15373" width="5.44140625" style="363" customWidth="1"/>
    <col min="15374" max="15375" width="10.6640625" style="363" customWidth="1"/>
    <col min="15376" max="15376" width="9.6640625" style="363" customWidth="1"/>
    <col min="15377" max="15378" width="10.6640625" style="363" customWidth="1"/>
    <col min="15379" max="15379" width="9.6640625" style="363" customWidth="1"/>
    <col min="15380" max="15381" width="10.6640625" style="363" customWidth="1"/>
    <col min="15382" max="15382" width="9.6640625" style="363" customWidth="1"/>
    <col min="15383" max="15383" width="52.77734375" style="363" customWidth="1"/>
    <col min="15384" max="15384" width="5.44140625" style="363" customWidth="1"/>
    <col min="15385" max="15386" width="10.6640625" style="363" customWidth="1"/>
    <col min="15387" max="15387" width="9.6640625" style="363" customWidth="1"/>
    <col min="15388" max="15389" width="10.6640625" style="363" customWidth="1"/>
    <col min="15390" max="15390" width="9.6640625" style="363" customWidth="1"/>
    <col min="15391" max="15392" width="10.6640625" style="363" customWidth="1"/>
    <col min="15393" max="15393" width="9.6640625" style="363" customWidth="1"/>
    <col min="15394" max="15394" width="52" style="363" customWidth="1"/>
    <col min="15395" max="15395" width="5.44140625" style="363" customWidth="1"/>
    <col min="15396" max="15397" width="10.6640625" style="363" customWidth="1"/>
    <col min="15398" max="15398" width="9.6640625" style="363" customWidth="1"/>
    <col min="15399" max="15400" width="10.6640625" style="363" customWidth="1"/>
    <col min="15401" max="15401" width="10.21875" style="363" customWidth="1"/>
    <col min="15402" max="15403" width="10.6640625" style="363" customWidth="1"/>
    <col min="15404" max="15404" width="9.6640625" style="363" customWidth="1"/>
    <col min="15405" max="15405" width="54.21875" style="363" customWidth="1"/>
    <col min="15406" max="15406" width="5.44140625" style="363" customWidth="1"/>
    <col min="15407" max="15408" width="10.6640625" style="363" customWidth="1"/>
    <col min="15409" max="15409" width="9.6640625" style="363" customWidth="1"/>
    <col min="15410" max="15410" width="8.33203125" style="363" customWidth="1"/>
    <col min="15411" max="15411" width="10.109375" style="363" bestFit="1" customWidth="1"/>
    <col min="15412" max="15412" width="10.44140625" style="363" bestFit="1" customWidth="1"/>
    <col min="15413" max="15413" width="10.44140625" style="363" customWidth="1"/>
    <col min="15414" max="15414" width="8.6640625" style="363" customWidth="1"/>
    <col min="15415" max="15417" width="8.33203125" style="363" customWidth="1"/>
    <col min="15418" max="15616" width="8.33203125" style="363"/>
    <col min="15617" max="15617" width="52.44140625" style="363" customWidth="1"/>
    <col min="15618" max="15618" width="5.44140625" style="363" customWidth="1"/>
    <col min="15619" max="15620" width="10.6640625" style="363" customWidth="1"/>
    <col min="15621" max="15621" width="9.6640625" style="363" customWidth="1"/>
    <col min="15622" max="15623" width="10.6640625" style="363" customWidth="1"/>
    <col min="15624" max="15624" width="9.6640625" style="363" customWidth="1"/>
    <col min="15625" max="15626" width="10.6640625" style="363" customWidth="1"/>
    <col min="15627" max="15627" width="9.6640625" style="363" customWidth="1"/>
    <col min="15628" max="15628" width="51.88671875" style="363" customWidth="1"/>
    <col min="15629" max="15629" width="5.44140625" style="363" customWidth="1"/>
    <col min="15630" max="15631" width="10.6640625" style="363" customWidth="1"/>
    <col min="15632" max="15632" width="9.6640625" style="363" customWidth="1"/>
    <col min="15633" max="15634" width="10.6640625" style="363" customWidth="1"/>
    <col min="15635" max="15635" width="9.6640625" style="363" customWidth="1"/>
    <col min="15636" max="15637" width="10.6640625" style="363" customWidth="1"/>
    <col min="15638" max="15638" width="9.6640625" style="363" customWidth="1"/>
    <col min="15639" max="15639" width="52.77734375" style="363" customWidth="1"/>
    <col min="15640" max="15640" width="5.44140625" style="363" customWidth="1"/>
    <col min="15641" max="15642" width="10.6640625" style="363" customWidth="1"/>
    <col min="15643" max="15643" width="9.6640625" style="363" customWidth="1"/>
    <col min="15644" max="15645" width="10.6640625" style="363" customWidth="1"/>
    <col min="15646" max="15646" width="9.6640625" style="363" customWidth="1"/>
    <col min="15647" max="15648" width="10.6640625" style="363" customWidth="1"/>
    <col min="15649" max="15649" width="9.6640625" style="363" customWidth="1"/>
    <col min="15650" max="15650" width="52" style="363" customWidth="1"/>
    <col min="15651" max="15651" width="5.44140625" style="363" customWidth="1"/>
    <col min="15652" max="15653" width="10.6640625" style="363" customWidth="1"/>
    <col min="15654" max="15654" width="9.6640625" style="363" customWidth="1"/>
    <col min="15655" max="15656" width="10.6640625" style="363" customWidth="1"/>
    <col min="15657" max="15657" width="10.21875" style="363" customWidth="1"/>
    <col min="15658" max="15659" width="10.6640625" style="363" customWidth="1"/>
    <col min="15660" max="15660" width="9.6640625" style="363" customWidth="1"/>
    <col min="15661" max="15661" width="54.21875" style="363" customWidth="1"/>
    <col min="15662" max="15662" width="5.44140625" style="363" customWidth="1"/>
    <col min="15663" max="15664" width="10.6640625" style="363" customWidth="1"/>
    <col min="15665" max="15665" width="9.6640625" style="363" customWidth="1"/>
    <col min="15666" max="15666" width="8.33203125" style="363" customWidth="1"/>
    <col min="15667" max="15667" width="10.109375" style="363" bestFit="1" customWidth="1"/>
    <col min="15668" max="15668" width="10.44140625" style="363" bestFit="1" customWidth="1"/>
    <col min="15669" max="15669" width="10.44140625" style="363" customWidth="1"/>
    <col min="15670" max="15670" width="8.6640625" style="363" customWidth="1"/>
    <col min="15671" max="15673" width="8.33203125" style="363" customWidth="1"/>
    <col min="15674" max="15872" width="8.33203125" style="363"/>
    <col min="15873" max="15873" width="52.44140625" style="363" customWidth="1"/>
    <col min="15874" max="15874" width="5.44140625" style="363" customWidth="1"/>
    <col min="15875" max="15876" width="10.6640625" style="363" customWidth="1"/>
    <col min="15877" max="15877" width="9.6640625" style="363" customWidth="1"/>
    <col min="15878" max="15879" width="10.6640625" style="363" customWidth="1"/>
    <col min="15880" max="15880" width="9.6640625" style="363" customWidth="1"/>
    <col min="15881" max="15882" width="10.6640625" style="363" customWidth="1"/>
    <col min="15883" max="15883" width="9.6640625" style="363" customWidth="1"/>
    <col min="15884" max="15884" width="51.88671875" style="363" customWidth="1"/>
    <col min="15885" max="15885" width="5.44140625" style="363" customWidth="1"/>
    <col min="15886" max="15887" width="10.6640625" style="363" customWidth="1"/>
    <col min="15888" max="15888" width="9.6640625" style="363" customWidth="1"/>
    <col min="15889" max="15890" width="10.6640625" style="363" customWidth="1"/>
    <col min="15891" max="15891" width="9.6640625" style="363" customWidth="1"/>
    <col min="15892" max="15893" width="10.6640625" style="363" customWidth="1"/>
    <col min="15894" max="15894" width="9.6640625" style="363" customWidth="1"/>
    <col min="15895" max="15895" width="52.77734375" style="363" customWidth="1"/>
    <col min="15896" max="15896" width="5.44140625" style="363" customWidth="1"/>
    <col min="15897" max="15898" width="10.6640625" style="363" customWidth="1"/>
    <col min="15899" max="15899" width="9.6640625" style="363" customWidth="1"/>
    <col min="15900" max="15901" width="10.6640625" style="363" customWidth="1"/>
    <col min="15902" max="15902" width="9.6640625" style="363" customWidth="1"/>
    <col min="15903" max="15904" width="10.6640625" style="363" customWidth="1"/>
    <col min="15905" max="15905" width="9.6640625" style="363" customWidth="1"/>
    <col min="15906" max="15906" width="52" style="363" customWidth="1"/>
    <col min="15907" max="15907" width="5.44140625" style="363" customWidth="1"/>
    <col min="15908" max="15909" width="10.6640625" style="363" customWidth="1"/>
    <col min="15910" max="15910" width="9.6640625" style="363" customWidth="1"/>
    <col min="15911" max="15912" width="10.6640625" style="363" customWidth="1"/>
    <col min="15913" max="15913" width="10.21875" style="363" customWidth="1"/>
    <col min="15914" max="15915" width="10.6640625" style="363" customWidth="1"/>
    <col min="15916" max="15916" width="9.6640625" style="363" customWidth="1"/>
    <col min="15917" max="15917" width="54.21875" style="363" customWidth="1"/>
    <col min="15918" max="15918" width="5.44140625" style="363" customWidth="1"/>
    <col min="15919" max="15920" width="10.6640625" style="363" customWidth="1"/>
    <col min="15921" max="15921" width="9.6640625" style="363" customWidth="1"/>
    <col min="15922" max="15922" width="8.33203125" style="363" customWidth="1"/>
    <col min="15923" max="15923" width="10.109375" style="363" bestFit="1" customWidth="1"/>
    <col min="15924" max="15924" width="10.44140625" style="363" bestFit="1" customWidth="1"/>
    <col min="15925" max="15925" width="10.44140625" style="363" customWidth="1"/>
    <col min="15926" max="15926" width="8.6640625" style="363" customWidth="1"/>
    <col min="15927" max="15929" width="8.33203125" style="363" customWidth="1"/>
    <col min="15930" max="16128" width="8.33203125" style="363"/>
    <col min="16129" max="16129" width="52.44140625" style="363" customWidth="1"/>
    <col min="16130" max="16130" width="5.44140625" style="363" customWidth="1"/>
    <col min="16131" max="16132" width="10.6640625" style="363" customWidth="1"/>
    <col min="16133" max="16133" width="9.6640625" style="363" customWidth="1"/>
    <col min="16134" max="16135" width="10.6640625" style="363" customWidth="1"/>
    <col min="16136" max="16136" width="9.6640625" style="363" customWidth="1"/>
    <col min="16137" max="16138" width="10.6640625" style="363" customWidth="1"/>
    <col min="16139" max="16139" width="9.6640625" style="363" customWidth="1"/>
    <col min="16140" max="16140" width="51.88671875" style="363" customWidth="1"/>
    <col min="16141" max="16141" width="5.44140625" style="363" customWidth="1"/>
    <col min="16142" max="16143" width="10.6640625" style="363" customWidth="1"/>
    <col min="16144" max="16144" width="9.6640625" style="363" customWidth="1"/>
    <col min="16145" max="16146" width="10.6640625" style="363" customWidth="1"/>
    <col min="16147" max="16147" width="9.6640625" style="363" customWidth="1"/>
    <col min="16148" max="16149" width="10.6640625" style="363" customWidth="1"/>
    <col min="16150" max="16150" width="9.6640625" style="363" customWidth="1"/>
    <col min="16151" max="16151" width="52.77734375" style="363" customWidth="1"/>
    <col min="16152" max="16152" width="5.44140625" style="363" customWidth="1"/>
    <col min="16153" max="16154" width="10.6640625" style="363" customWidth="1"/>
    <col min="16155" max="16155" width="9.6640625" style="363" customWidth="1"/>
    <col min="16156" max="16157" width="10.6640625" style="363" customWidth="1"/>
    <col min="16158" max="16158" width="9.6640625" style="363" customWidth="1"/>
    <col min="16159" max="16160" width="10.6640625" style="363" customWidth="1"/>
    <col min="16161" max="16161" width="9.6640625" style="363" customWidth="1"/>
    <col min="16162" max="16162" width="52" style="363" customWidth="1"/>
    <col min="16163" max="16163" width="5.44140625" style="363" customWidth="1"/>
    <col min="16164" max="16165" width="10.6640625" style="363" customWidth="1"/>
    <col min="16166" max="16166" width="9.6640625" style="363" customWidth="1"/>
    <col min="16167" max="16168" width="10.6640625" style="363" customWidth="1"/>
    <col min="16169" max="16169" width="10.21875" style="363" customWidth="1"/>
    <col min="16170" max="16171" width="10.6640625" style="363" customWidth="1"/>
    <col min="16172" max="16172" width="9.6640625" style="363" customWidth="1"/>
    <col min="16173" max="16173" width="54.21875" style="363" customWidth="1"/>
    <col min="16174" max="16174" width="5.44140625" style="363" customWidth="1"/>
    <col min="16175" max="16176" width="10.6640625" style="363" customWidth="1"/>
    <col min="16177" max="16177" width="9.6640625" style="363" customWidth="1"/>
    <col min="16178" max="16178" width="8.33203125" style="363" customWidth="1"/>
    <col min="16179" max="16179" width="10.109375" style="363" bestFit="1" customWidth="1"/>
    <col min="16180" max="16180" width="10.44140625" style="363" bestFit="1" customWidth="1"/>
    <col min="16181" max="16181" width="10.44140625" style="363" customWidth="1"/>
    <col min="16182" max="16182" width="8.6640625" style="363" customWidth="1"/>
    <col min="16183" max="16185" width="8.33203125" style="363" customWidth="1"/>
    <col min="16186" max="16384" width="8.33203125" style="363"/>
  </cols>
  <sheetData>
    <row r="1" spans="1:57" x14ac:dyDescent="0.25">
      <c r="A1" s="359"/>
      <c r="B1" s="355"/>
      <c r="C1" s="326"/>
      <c r="D1" s="326"/>
      <c r="E1" s="360"/>
      <c r="F1" s="361"/>
      <c r="G1" s="361"/>
      <c r="L1" s="359"/>
      <c r="M1" s="355"/>
      <c r="W1" s="359"/>
      <c r="X1" s="355"/>
      <c r="AH1" s="359"/>
      <c r="AI1" s="355"/>
      <c r="AS1" s="359"/>
      <c r="AT1" s="355"/>
    </row>
    <row r="2" spans="1:57" x14ac:dyDescent="0.25">
      <c r="A2" s="359"/>
      <c r="B2" s="355"/>
      <c r="C2" s="326"/>
      <c r="D2" s="326"/>
      <c r="E2" s="360"/>
      <c r="F2" s="361"/>
      <c r="G2" s="361"/>
      <c r="L2" s="359"/>
      <c r="M2" s="355"/>
      <c r="W2" s="359"/>
      <c r="X2" s="355"/>
      <c r="AH2" s="359"/>
      <c r="AI2" s="355"/>
      <c r="AS2" s="359"/>
      <c r="AT2" s="355"/>
    </row>
    <row r="3" spans="1:57" ht="13.8" thickBot="1" x14ac:dyDescent="0.3">
      <c r="A3" s="359"/>
      <c r="B3" s="355"/>
      <c r="C3" s="326"/>
      <c r="D3" s="326"/>
      <c r="E3" s="360"/>
      <c r="F3" s="326"/>
      <c r="G3" s="326"/>
      <c r="H3" s="327"/>
      <c r="L3" s="359"/>
      <c r="M3" s="355"/>
      <c r="W3" s="359"/>
      <c r="X3" s="355"/>
      <c r="AH3" s="359"/>
      <c r="AI3" s="355"/>
      <c r="AS3" s="359"/>
      <c r="AT3" s="355"/>
    </row>
    <row r="4" spans="1:57" ht="6" customHeight="1" x14ac:dyDescent="0.25">
      <c r="A4" s="1349" t="s">
        <v>220</v>
      </c>
      <c r="B4" s="1369"/>
      <c r="C4" s="1334" t="s">
        <v>458</v>
      </c>
      <c r="D4" s="1343"/>
      <c r="E4" s="1372"/>
      <c r="F4" s="1334" t="s">
        <v>459</v>
      </c>
      <c r="G4" s="1361"/>
      <c r="H4" s="1362"/>
      <c r="I4" s="1334" t="s">
        <v>460</v>
      </c>
      <c r="J4" s="1361"/>
      <c r="K4" s="1368"/>
      <c r="L4" s="1349" t="s">
        <v>220</v>
      </c>
      <c r="M4" s="1369"/>
      <c r="N4" s="1335" t="s">
        <v>461</v>
      </c>
      <c r="O4" s="1361"/>
      <c r="P4" s="1362"/>
      <c r="Q4" s="1334" t="s">
        <v>462</v>
      </c>
      <c r="R4" s="1361"/>
      <c r="S4" s="1362"/>
      <c r="T4" s="1334" t="s">
        <v>463</v>
      </c>
      <c r="U4" s="1361"/>
      <c r="V4" s="1368"/>
      <c r="W4" s="1349" t="s">
        <v>220</v>
      </c>
      <c r="X4" s="1369"/>
      <c r="Y4" s="1334" t="s">
        <v>464</v>
      </c>
      <c r="Z4" s="1361"/>
      <c r="AA4" s="1362"/>
      <c r="AB4" s="1367" t="s">
        <v>465</v>
      </c>
      <c r="AC4" s="1361"/>
      <c r="AD4" s="1361"/>
      <c r="AE4" s="1367" t="s">
        <v>466</v>
      </c>
      <c r="AF4" s="1361"/>
      <c r="AG4" s="1368"/>
      <c r="AH4" s="1349" t="s">
        <v>220</v>
      </c>
      <c r="AI4" s="1369"/>
      <c r="AJ4" s="1334" t="s">
        <v>467</v>
      </c>
      <c r="AK4" s="1361"/>
      <c r="AL4" s="1362"/>
      <c r="AM4" s="1334" t="s">
        <v>468</v>
      </c>
      <c r="AN4" s="1335"/>
      <c r="AO4" s="1336"/>
      <c r="AP4" s="1335" t="s">
        <v>469</v>
      </c>
      <c r="AQ4" s="1343"/>
      <c r="AR4" s="1344"/>
      <c r="AS4" s="1349" t="s">
        <v>220</v>
      </c>
      <c r="AT4" s="1335" t="s">
        <v>470</v>
      </c>
      <c r="AU4" s="1352"/>
      <c r="AV4" s="1352"/>
      <c r="AW4" s="1353"/>
      <c r="AX4" s="1335" t="s">
        <v>471</v>
      </c>
      <c r="AY4" s="1335"/>
      <c r="AZ4" s="1358"/>
      <c r="BA4" s="364"/>
    </row>
    <row r="5" spans="1:57" ht="36.75" customHeight="1" x14ac:dyDescent="0.25">
      <c r="A5" s="1350"/>
      <c r="B5" s="1370"/>
      <c r="C5" s="1363"/>
      <c r="D5" s="1345"/>
      <c r="E5" s="1364"/>
      <c r="F5" s="1363"/>
      <c r="G5" s="1345"/>
      <c r="H5" s="1364"/>
      <c r="I5" s="1363"/>
      <c r="J5" s="1345"/>
      <c r="K5" s="1346"/>
      <c r="L5" s="1350"/>
      <c r="M5" s="1370"/>
      <c r="N5" s="1345"/>
      <c r="O5" s="1345"/>
      <c r="P5" s="1364"/>
      <c r="Q5" s="1363"/>
      <c r="R5" s="1345"/>
      <c r="S5" s="1364"/>
      <c r="T5" s="1363"/>
      <c r="U5" s="1345"/>
      <c r="V5" s="1346"/>
      <c r="W5" s="1350"/>
      <c r="X5" s="1370"/>
      <c r="Y5" s="1363"/>
      <c r="Z5" s="1345"/>
      <c r="AA5" s="1364"/>
      <c r="AB5" s="1363"/>
      <c r="AC5" s="1345"/>
      <c r="AD5" s="1345"/>
      <c r="AE5" s="1363"/>
      <c r="AF5" s="1345"/>
      <c r="AG5" s="1346"/>
      <c r="AH5" s="1350"/>
      <c r="AI5" s="1370"/>
      <c r="AJ5" s="1363"/>
      <c r="AK5" s="1345"/>
      <c r="AL5" s="1364"/>
      <c r="AM5" s="1337"/>
      <c r="AN5" s="1338"/>
      <c r="AO5" s="1339"/>
      <c r="AP5" s="1345"/>
      <c r="AQ5" s="1345"/>
      <c r="AR5" s="1346"/>
      <c r="AS5" s="1350"/>
      <c r="AT5" s="1354"/>
      <c r="AU5" s="1354"/>
      <c r="AV5" s="1354"/>
      <c r="AW5" s="1355"/>
      <c r="AX5" s="1338"/>
      <c r="AY5" s="1338"/>
      <c r="AZ5" s="1359"/>
      <c r="BA5" s="364"/>
    </row>
    <row r="6" spans="1:57" x14ac:dyDescent="0.25">
      <c r="A6" s="1351"/>
      <c r="B6" s="1371"/>
      <c r="C6" s="1365"/>
      <c r="D6" s="1347"/>
      <c r="E6" s="1366"/>
      <c r="F6" s="1365"/>
      <c r="G6" s="1347"/>
      <c r="H6" s="1366"/>
      <c r="I6" s="1365"/>
      <c r="J6" s="1347"/>
      <c r="K6" s="1348"/>
      <c r="L6" s="1351"/>
      <c r="M6" s="1371"/>
      <c r="N6" s="1347"/>
      <c r="O6" s="1347"/>
      <c r="P6" s="1366"/>
      <c r="Q6" s="1365"/>
      <c r="R6" s="1347"/>
      <c r="S6" s="1366"/>
      <c r="T6" s="1365"/>
      <c r="U6" s="1347"/>
      <c r="V6" s="1348"/>
      <c r="W6" s="1351"/>
      <c r="X6" s="1371"/>
      <c r="Y6" s="1365"/>
      <c r="Z6" s="1347"/>
      <c r="AA6" s="1366"/>
      <c r="AB6" s="1365"/>
      <c r="AC6" s="1347"/>
      <c r="AD6" s="1347"/>
      <c r="AE6" s="1365"/>
      <c r="AF6" s="1347"/>
      <c r="AG6" s="1348"/>
      <c r="AH6" s="1351"/>
      <c r="AI6" s="1371"/>
      <c r="AJ6" s="1365"/>
      <c r="AK6" s="1347"/>
      <c r="AL6" s="1366"/>
      <c r="AM6" s="1340"/>
      <c r="AN6" s="1341"/>
      <c r="AO6" s="1342"/>
      <c r="AP6" s="1347"/>
      <c r="AQ6" s="1347"/>
      <c r="AR6" s="1348"/>
      <c r="AS6" s="1351"/>
      <c r="AT6" s="1356"/>
      <c r="AU6" s="1356"/>
      <c r="AV6" s="1356"/>
      <c r="AW6" s="1357"/>
      <c r="AX6" s="1341"/>
      <c r="AY6" s="1341"/>
      <c r="AZ6" s="1360"/>
      <c r="BA6" s="364"/>
      <c r="BB6" s="1333"/>
      <c r="BC6" s="1333"/>
      <c r="BD6" s="1333"/>
      <c r="BE6" s="1333"/>
    </row>
    <row r="7" spans="1:57" ht="13.8" thickBot="1" x14ac:dyDescent="0.3">
      <c r="A7" s="365"/>
      <c r="B7" s="366" t="s">
        <v>265</v>
      </c>
      <c r="C7" s="367" t="s">
        <v>223</v>
      </c>
      <c r="D7" s="368" t="s">
        <v>224</v>
      </c>
      <c r="E7" s="369" t="s">
        <v>225</v>
      </c>
      <c r="F7" s="367" t="s">
        <v>223</v>
      </c>
      <c r="G7" s="368" t="s">
        <v>224</v>
      </c>
      <c r="H7" s="370" t="s">
        <v>225</v>
      </c>
      <c r="I7" s="367" t="s">
        <v>223</v>
      </c>
      <c r="J7" s="368" t="s">
        <v>224</v>
      </c>
      <c r="K7" s="371" t="s">
        <v>225</v>
      </c>
      <c r="L7" s="365"/>
      <c r="M7" s="366" t="s">
        <v>265</v>
      </c>
      <c r="N7" s="372" t="s">
        <v>223</v>
      </c>
      <c r="O7" s="368" t="s">
        <v>224</v>
      </c>
      <c r="P7" s="370" t="s">
        <v>225</v>
      </c>
      <c r="Q7" s="367" t="s">
        <v>223</v>
      </c>
      <c r="R7" s="368" t="s">
        <v>224</v>
      </c>
      <c r="S7" s="370" t="s">
        <v>225</v>
      </c>
      <c r="T7" s="367" t="s">
        <v>223</v>
      </c>
      <c r="U7" s="368" t="s">
        <v>224</v>
      </c>
      <c r="V7" s="371" t="s">
        <v>225</v>
      </c>
      <c r="W7" s="365"/>
      <c r="X7" s="366" t="s">
        <v>265</v>
      </c>
      <c r="Y7" s="367" t="s">
        <v>223</v>
      </c>
      <c r="Z7" s="368" t="s">
        <v>224</v>
      </c>
      <c r="AA7" s="373" t="s">
        <v>225</v>
      </c>
      <c r="AB7" s="372" t="s">
        <v>223</v>
      </c>
      <c r="AC7" s="368" t="s">
        <v>224</v>
      </c>
      <c r="AD7" s="370" t="s">
        <v>225</v>
      </c>
      <c r="AE7" s="367" t="s">
        <v>223</v>
      </c>
      <c r="AF7" s="368" t="s">
        <v>224</v>
      </c>
      <c r="AG7" s="374" t="s">
        <v>225</v>
      </c>
      <c r="AH7" s="365"/>
      <c r="AI7" s="375" t="s">
        <v>265</v>
      </c>
      <c r="AJ7" s="367" t="s">
        <v>223</v>
      </c>
      <c r="AK7" s="368" t="s">
        <v>224</v>
      </c>
      <c r="AL7" s="373" t="s">
        <v>225</v>
      </c>
      <c r="AM7" s="367" t="s">
        <v>223</v>
      </c>
      <c r="AN7" s="368" t="s">
        <v>224</v>
      </c>
      <c r="AO7" s="370" t="s">
        <v>225</v>
      </c>
      <c r="AP7" s="372" t="s">
        <v>223</v>
      </c>
      <c r="AQ7" s="368" t="s">
        <v>224</v>
      </c>
      <c r="AR7" s="376" t="s">
        <v>225</v>
      </c>
      <c r="AS7" s="365"/>
      <c r="AT7" s="375" t="s">
        <v>265</v>
      </c>
      <c r="AU7" s="367" t="s">
        <v>223</v>
      </c>
      <c r="AV7" s="368" t="s">
        <v>224</v>
      </c>
      <c r="AW7" s="370" t="s">
        <v>225</v>
      </c>
      <c r="AX7" s="372" t="s">
        <v>223</v>
      </c>
      <c r="AY7" s="368" t="s">
        <v>224</v>
      </c>
      <c r="AZ7" s="371" t="s">
        <v>225</v>
      </c>
      <c r="BA7" s="377"/>
    </row>
    <row r="8" spans="1:57" x14ac:dyDescent="0.25">
      <c r="A8" s="225" t="s">
        <v>309</v>
      </c>
      <c r="B8" s="226">
        <v>2101</v>
      </c>
      <c r="C8" s="378">
        <v>664</v>
      </c>
      <c r="D8" s="378">
        <v>5097</v>
      </c>
      <c r="E8" s="379">
        <v>767.6204819277109</v>
      </c>
      <c r="F8" s="378">
        <v>664</v>
      </c>
      <c r="G8" s="378">
        <v>5097</v>
      </c>
      <c r="H8" s="379">
        <v>767.6204819277109</v>
      </c>
      <c r="I8" s="378">
        <v>0</v>
      </c>
      <c r="J8" s="378">
        <v>0</v>
      </c>
      <c r="K8" s="379">
        <v>0</v>
      </c>
      <c r="L8" s="380" t="s">
        <v>309</v>
      </c>
      <c r="M8" s="226">
        <v>2101</v>
      </c>
      <c r="N8" s="378">
        <v>0</v>
      </c>
      <c r="O8" s="378">
        <v>0</v>
      </c>
      <c r="P8" s="379">
        <v>0</v>
      </c>
      <c r="Q8" s="378">
        <v>0</v>
      </c>
      <c r="R8" s="378">
        <v>0</v>
      </c>
      <c r="S8" s="379">
        <v>0</v>
      </c>
      <c r="T8" s="378">
        <v>0</v>
      </c>
      <c r="U8" s="378">
        <v>0</v>
      </c>
      <c r="V8" s="379">
        <v>0</v>
      </c>
      <c r="W8" s="380" t="s">
        <v>309</v>
      </c>
      <c r="X8" s="226">
        <v>2101</v>
      </c>
      <c r="Y8" s="378">
        <v>0</v>
      </c>
      <c r="Z8" s="378">
        <v>0</v>
      </c>
      <c r="AA8" s="381">
        <v>0</v>
      </c>
      <c r="AB8" s="378">
        <v>0</v>
      </c>
      <c r="AC8" s="378">
        <v>0</v>
      </c>
      <c r="AD8" s="379">
        <v>0</v>
      </c>
      <c r="AE8" s="378">
        <v>0</v>
      </c>
      <c r="AF8" s="378">
        <v>0</v>
      </c>
      <c r="AG8" s="381">
        <v>0</v>
      </c>
      <c r="AH8" s="380" t="s">
        <v>309</v>
      </c>
      <c r="AI8" s="226">
        <v>2101</v>
      </c>
      <c r="AJ8" s="378">
        <v>0</v>
      </c>
      <c r="AK8" s="378">
        <v>0</v>
      </c>
      <c r="AL8" s="381">
        <v>0</v>
      </c>
      <c r="AM8" s="378">
        <v>0</v>
      </c>
      <c r="AN8" s="378">
        <v>0</v>
      </c>
      <c r="AO8" s="381">
        <v>0</v>
      </c>
      <c r="AP8" s="378">
        <v>0</v>
      </c>
      <c r="AQ8" s="378">
        <v>0</v>
      </c>
      <c r="AR8" s="381">
        <v>0</v>
      </c>
      <c r="AS8" s="380" t="s">
        <v>309</v>
      </c>
      <c r="AT8" s="226">
        <v>2101</v>
      </c>
      <c r="AU8" s="378">
        <v>0</v>
      </c>
      <c r="AV8" s="378">
        <v>0</v>
      </c>
      <c r="AW8" s="381">
        <v>0</v>
      </c>
      <c r="AX8" s="378"/>
      <c r="AY8" s="378"/>
      <c r="AZ8" s="382">
        <v>0</v>
      </c>
      <c r="BA8" s="357"/>
      <c r="BB8" s="383"/>
      <c r="BC8" s="383"/>
      <c r="BD8" s="383"/>
      <c r="BE8" s="383"/>
    </row>
    <row r="9" spans="1:57" x14ac:dyDescent="0.25">
      <c r="A9" s="196" t="s">
        <v>267</v>
      </c>
      <c r="B9" s="197">
        <v>2102</v>
      </c>
      <c r="C9" s="340">
        <v>8</v>
      </c>
      <c r="D9" s="340">
        <v>261</v>
      </c>
      <c r="E9" s="384">
        <v>3262.5</v>
      </c>
      <c r="F9" s="340">
        <v>8</v>
      </c>
      <c r="G9" s="340">
        <v>261</v>
      </c>
      <c r="H9" s="384">
        <v>3262.5</v>
      </c>
      <c r="I9" s="340">
        <v>0</v>
      </c>
      <c r="J9" s="340">
        <v>0</v>
      </c>
      <c r="K9" s="384">
        <v>0</v>
      </c>
      <c r="L9" s="228" t="s">
        <v>267</v>
      </c>
      <c r="M9" s="197">
        <v>2102</v>
      </c>
      <c r="N9" s="340">
        <v>0</v>
      </c>
      <c r="O9" s="340">
        <v>0</v>
      </c>
      <c r="P9" s="384">
        <v>0</v>
      </c>
      <c r="Q9" s="340">
        <v>0</v>
      </c>
      <c r="R9" s="340">
        <v>0</v>
      </c>
      <c r="S9" s="384">
        <v>0</v>
      </c>
      <c r="T9" s="340">
        <v>0</v>
      </c>
      <c r="U9" s="340">
        <v>0</v>
      </c>
      <c r="V9" s="384">
        <v>0</v>
      </c>
      <c r="W9" s="228" t="s">
        <v>267</v>
      </c>
      <c r="X9" s="197">
        <v>2102</v>
      </c>
      <c r="Y9" s="340">
        <v>0</v>
      </c>
      <c r="Z9" s="340">
        <v>0</v>
      </c>
      <c r="AA9" s="385">
        <v>0</v>
      </c>
      <c r="AB9" s="340">
        <v>0</v>
      </c>
      <c r="AC9" s="340">
        <v>0</v>
      </c>
      <c r="AD9" s="384">
        <v>0</v>
      </c>
      <c r="AE9" s="340">
        <v>0</v>
      </c>
      <c r="AF9" s="340">
        <v>0</v>
      </c>
      <c r="AG9" s="385">
        <v>0</v>
      </c>
      <c r="AH9" s="228" t="s">
        <v>267</v>
      </c>
      <c r="AI9" s="197">
        <v>2102</v>
      </c>
      <c r="AJ9" s="340">
        <v>0</v>
      </c>
      <c r="AK9" s="340">
        <v>0</v>
      </c>
      <c r="AL9" s="385">
        <v>0</v>
      </c>
      <c r="AM9" s="340">
        <v>0</v>
      </c>
      <c r="AN9" s="340">
        <v>0</v>
      </c>
      <c r="AO9" s="385">
        <v>0</v>
      </c>
      <c r="AP9" s="340">
        <v>0</v>
      </c>
      <c r="AQ9" s="340">
        <v>0</v>
      </c>
      <c r="AR9" s="385">
        <v>0</v>
      </c>
      <c r="AS9" s="228" t="s">
        <v>267</v>
      </c>
      <c r="AT9" s="197">
        <v>2102</v>
      </c>
      <c r="AU9" s="340">
        <v>0</v>
      </c>
      <c r="AV9" s="340">
        <v>0</v>
      </c>
      <c r="AW9" s="385">
        <v>0</v>
      </c>
      <c r="AX9" s="340"/>
      <c r="AY9" s="340"/>
      <c r="AZ9" s="386">
        <v>0</v>
      </c>
      <c r="BA9" s="357"/>
      <c r="BB9" s="383"/>
      <c r="BC9" s="383"/>
      <c r="BD9" s="383"/>
      <c r="BE9" s="383"/>
    </row>
    <row r="10" spans="1:57" x14ac:dyDescent="0.25">
      <c r="A10" s="196" t="s">
        <v>268</v>
      </c>
      <c r="B10" s="197">
        <v>2103</v>
      </c>
      <c r="C10" s="340">
        <v>9472</v>
      </c>
      <c r="D10" s="340">
        <v>1571</v>
      </c>
      <c r="E10" s="384">
        <v>16.585726351351351</v>
      </c>
      <c r="F10" s="340">
        <v>9272</v>
      </c>
      <c r="G10" s="340">
        <v>804</v>
      </c>
      <c r="H10" s="384">
        <v>8.6712683347713551</v>
      </c>
      <c r="I10" s="340">
        <v>200</v>
      </c>
      <c r="J10" s="340">
        <v>767</v>
      </c>
      <c r="K10" s="384">
        <v>383.5</v>
      </c>
      <c r="L10" s="228" t="s">
        <v>268</v>
      </c>
      <c r="M10" s="197">
        <v>2103</v>
      </c>
      <c r="N10" s="340">
        <v>0</v>
      </c>
      <c r="O10" s="340">
        <v>764</v>
      </c>
      <c r="P10" s="384">
        <v>0</v>
      </c>
      <c r="Q10" s="340">
        <v>0</v>
      </c>
      <c r="R10" s="340">
        <v>0</v>
      </c>
      <c r="S10" s="384">
        <v>0</v>
      </c>
      <c r="T10" s="340">
        <v>0</v>
      </c>
      <c r="U10" s="340">
        <v>0</v>
      </c>
      <c r="V10" s="384">
        <v>0</v>
      </c>
      <c r="W10" s="228" t="s">
        <v>268</v>
      </c>
      <c r="X10" s="197">
        <v>2103</v>
      </c>
      <c r="Y10" s="340">
        <v>0</v>
      </c>
      <c r="Z10" s="340">
        <v>0</v>
      </c>
      <c r="AA10" s="385">
        <v>0</v>
      </c>
      <c r="AB10" s="340">
        <v>0</v>
      </c>
      <c r="AC10" s="340">
        <v>764</v>
      </c>
      <c r="AD10" s="384">
        <v>0</v>
      </c>
      <c r="AE10" s="340">
        <v>0</v>
      </c>
      <c r="AF10" s="340">
        <v>0</v>
      </c>
      <c r="AG10" s="385">
        <v>0</v>
      </c>
      <c r="AH10" s="228" t="s">
        <v>268</v>
      </c>
      <c r="AI10" s="197">
        <v>2103</v>
      </c>
      <c r="AJ10" s="340">
        <v>0</v>
      </c>
      <c r="AK10" s="340">
        <v>0</v>
      </c>
      <c r="AL10" s="385">
        <v>0</v>
      </c>
      <c r="AM10" s="340">
        <v>200</v>
      </c>
      <c r="AN10" s="340">
        <v>3</v>
      </c>
      <c r="AO10" s="385">
        <v>1.5</v>
      </c>
      <c r="AP10" s="340">
        <v>0</v>
      </c>
      <c r="AQ10" s="340">
        <v>0</v>
      </c>
      <c r="AR10" s="385">
        <v>0</v>
      </c>
      <c r="AS10" s="228" t="s">
        <v>268</v>
      </c>
      <c r="AT10" s="197">
        <v>2103</v>
      </c>
      <c r="AU10" s="340">
        <v>0</v>
      </c>
      <c r="AV10" s="340">
        <v>0</v>
      </c>
      <c r="AW10" s="385">
        <v>0</v>
      </c>
      <c r="AX10" s="340"/>
      <c r="AY10" s="340"/>
      <c r="AZ10" s="386">
        <v>0</v>
      </c>
      <c r="BA10" s="357"/>
      <c r="BB10" s="383"/>
      <c r="BC10" s="383"/>
      <c r="BD10" s="383"/>
      <c r="BE10" s="383"/>
    </row>
    <row r="11" spans="1:57" x14ac:dyDescent="0.25">
      <c r="A11" s="196" t="s">
        <v>456</v>
      </c>
      <c r="B11" s="197">
        <v>2104</v>
      </c>
      <c r="C11" s="340">
        <v>1120</v>
      </c>
      <c r="D11" s="340">
        <v>252614</v>
      </c>
      <c r="E11" s="384">
        <v>22554.821428571431</v>
      </c>
      <c r="F11" s="340">
        <v>149</v>
      </c>
      <c r="G11" s="340">
        <v>8789</v>
      </c>
      <c r="H11" s="384">
        <v>5898.6577181208058</v>
      </c>
      <c r="I11" s="340">
        <v>971</v>
      </c>
      <c r="J11" s="340">
        <v>243825</v>
      </c>
      <c r="K11" s="384">
        <v>25110.710607621011</v>
      </c>
      <c r="L11" s="228" t="s">
        <v>456</v>
      </c>
      <c r="M11" s="197">
        <v>2104</v>
      </c>
      <c r="N11" s="340">
        <v>871</v>
      </c>
      <c r="O11" s="340">
        <v>163527</v>
      </c>
      <c r="P11" s="384">
        <v>18774.626865671642</v>
      </c>
      <c r="Q11" s="340">
        <v>871</v>
      </c>
      <c r="R11" s="340">
        <v>33825</v>
      </c>
      <c r="S11" s="384">
        <v>3883.4672789896672</v>
      </c>
      <c r="T11" s="340">
        <v>0</v>
      </c>
      <c r="U11" s="340">
        <v>4843</v>
      </c>
      <c r="V11" s="384">
        <v>0</v>
      </c>
      <c r="W11" s="228" t="s">
        <v>456</v>
      </c>
      <c r="X11" s="197">
        <v>2104</v>
      </c>
      <c r="Y11" s="340">
        <v>0</v>
      </c>
      <c r="Z11" s="340">
        <v>899</v>
      </c>
      <c r="AA11" s="385">
        <v>0</v>
      </c>
      <c r="AB11" s="340">
        <v>0</v>
      </c>
      <c r="AC11" s="340">
        <v>91747</v>
      </c>
      <c r="AD11" s="384">
        <v>0</v>
      </c>
      <c r="AE11" s="340">
        <v>0</v>
      </c>
      <c r="AF11" s="340">
        <v>28727</v>
      </c>
      <c r="AG11" s="385">
        <v>0</v>
      </c>
      <c r="AH11" s="228" t="s">
        <v>456</v>
      </c>
      <c r="AI11" s="197">
        <v>2104</v>
      </c>
      <c r="AJ11" s="340">
        <v>0</v>
      </c>
      <c r="AK11" s="340">
        <v>296</v>
      </c>
      <c r="AL11" s="385">
        <v>0</v>
      </c>
      <c r="AM11" s="340">
        <v>100</v>
      </c>
      <c r="AN11" s="340">
        <v>19612</v>
      </c>
      <c r="AO11" s="385">
        <v>19612</v>
      </c>
      <c r="AP11" s="340">
        <v>0</v>
      </c>
      <c r="AQ11" s="340">
        <v>55657</v>
      </c>
      <c r="AR11" s="385">
        <v>0</v>
      </c>
      <c r="AS11" s="228" t="s">
        <v>456</v>
      </c>
      <c r="AT11" s="197">
        <v>2104</v>
      </c>
      <c r="AU11" s="340">
        <v>0</v>
      </c>
      <c r="AV11" s="340">
        <v>5029</v>
      </c>
      <c r="AW11" s="385">
        <v>0</v>
      </c>
      <c r="AX11" s="340"/>
      <c r="AY11" s="340"/>
      <c r="AZ11" s="386">
        <v>0</v>
      </c>
      <c r="BA11" s="357"/>
      <c r="BB11" s="383"/>
      <c r="BC11" s="383"/>
      <c r="BD11" s="383"/>
      <c r="BE11" s="383"/>
    </row>
    <row r="12" spans="1:57" x14ac:dyDescent="0.25">
      <c r="A12" s="196" t="s">
        <v>270</v>
      </c>
      <c r="B12" s="197">
        <v>2105</v>
      </c>
      <c r="C12" s="340">
        <v>616</v>
      </c>
      <c r="D12" s="340">
        <v>401</v>
      </c>
      <c r="E12" s="384">
        <v>65.097402597402592</v>
      </c>
      <c r="F12" s="340">
        <v>616</v>
      </c>
      <c r="G12" s="340">
        <v>401</v>
      </c>
      <c r="H12" s="384">
        <v>65.097402597402592</v>
      </c>
      <c r="I12" s="340">
        <v>0</v>
      </c>
      <c r="J12" s="340">
        <v>0</v>
      </c>
      <c r="K12" s="384">
        <v>0</v>
      </c>
      <c r="L12" s="228" t="s">
        <v>270</v>
      </c>
      <c r="M12" s="197">
        <v>2105</v>
      </c>
      <c r="N12" s="340">
        <v>0</v>
      </c>
      <c r="O12" s="340">
        <v>0</v>
      </c>
      <c r="P12" s="384">
        <v>0</v>
      </c>
      <c r="Q12" s="340">
        <v>0</v>
      </c>
      <c r="R12" s="340">
        <v>0</v>
      </c>
      <c r="S12" s="384">
        <v>0</v>
      </c>
      <c r="T12" s="340">
        <v>0</v>
      </c>
      <c r="U12" s="340">
        <v>0</v>
      </c>
      <c r="V12" s="384">
        <v>0</v>
      </c>
      <c r="W12" s="228" t="s">
        <v>270</v>
      </c>
      <c r="X12" s="197">
        <v>2105</v>
      </c>
      <c r="Y12" s="340">
        <v>0</v>
      </c>
      <c r="Z12" s="340">
        <v>0</v>
      </c>
      <c r="AA12" s="385">
        <v>0</v>
      </c>
      <c r="AB12" s="340">
        <v>0</v>
      </c>
      <c r="AC12" s="340">
        <v>0</v>
      </c>
      <c r="AD12" s="384">
        <v>0</v>
      </c>
      <c r="AE12" s="340">
        <v>0</v>
      </c>
      <c r="AF12" s="340">
        <v>0</v>
      </c>
      <c r="AG12" s="385">
        <v>0</v>
      </c>
      <c r="AH12" s="228" t="s">
        <v>270</v>
      </c>
      <c r="AI12" s="197">
        <v>2105</v>
      </c>
      <c r="AJ12" s="340">
        <v>0</v>
      </c>
      <c r="AK12" s="340">
        <v>0</v>
      </c>
      <c r="AL12" s="385">
        <v>0</v>
      </c>
      <c r="AM12" s="340">
        <v>0</v>
      </c>
      <c r="AN12" s="340">
        <v>0</v>
      </c>
      <c r="AO12" s="385">
        <v>0</v>
      </c>
      <c r="AP12" s="340">
        <v>0</v>
      </c>
      <c r="AQ12" s="340">
        <v>0</v>
      </c>
      <c r="AR12" s="385">
        <v>0</v>
      </c>
      <c r="AS12" s="228" t="s">
        <v>270</v>
      </c>
      <c r="AT12" s="197">
        <v>2105</v>
      </c>
      <c r="AU12" s="340">
        <v>0</v>
      </c>
      <c r="AV12" s="340">
        <v>0</v>
      </c>
      <c r="AW12" s="385">
        <v>0</v>
      </c>
      <c r="AX12" s="340"/>
      <c r="AY12" s="340"/>
      <c r="AZ12" s="386">
        <v>0</v>
      </c>
      <c r="BA12" s="357"/>
      <c r="BB12" s="383"/>
      <c r="BC12" s="383"/>
      <c r="BD12" s="383"/>
      <c r="BE12" s="383"/>
    </row>
    <row r="13" spans="1:57" x14ac:dyDescent="0.25">
      <c r="A13" s="196" t="s">
        <v>271</v>
      </c>
      <c r="B13" s="197">
        <v>2106</v>
      </c>
      <c r="C13" s="340">
        <v>350</v>
      </c>
      <c r="D13" s="340">
        <v>67</v>
      </c>
      <c r="E13" s="384">
        <v>19.142857142857142</v>
      </c>
      <c r="F13" s="340">
        <v>350</v>
      </c>
      <c r="G13" s="340">
        <v>67</v>
      </c>
      <c r="H13" s="384">
        <v>19.142857142857142</v>
      </c>
      <c r="I13" s="340">
        <v>0</v>
      </c>
      <c r="J13" s="340">
        <v>0</v>
      </c>
      <c r="K13" s="384">
        <v>0</v>
      </c>
      <c r="L13" s="228" t="s">
        <v>271</v>
      </c>
      <c r="M13" s="197">
        <v>2106</v>
      </c>
      <c r="N13" s="340">
        <v>0</v>
      </c>
      <c r="O13" s="340">
        <v>0</v>
      </c>
      <c r="P13" s="384">
        <v>0</v>
      </c>
      <c r="Q13" s="340">
        <v>0</v>
      </c>
      <c r="R13" s="340">
        <v>0</v>
      </c>
      <c r="S13" s="384">
        <v>0</v>
      </c>
      <c r="T13" s="340">
        <v>0</v>
      </c>
      <c r="U13" s="340">
        <v>0</v>
      </c>
      <c r="V13" s="384">
        <v>0</v>
      </c>
      <c r="W13" s="228" t="s">
        <v>271</v>
      </c>
      <c r="X13" s="197">
        <v>2106</v>
      </c>
      <c r="Y13" s="340">
        <v>0</v>
      </c>
      <c r="Z13" s="340">
        <v>0</v>
      </c>
      <c r="AA13" s="385">
        <v>0</v>
      </c>
      <c r="AB13" s="340">
        <v>0</v>
      </c>
      <c r="AC13" s="340">
        <v>0</v>
      </c>
      <c r="AD13" s="384">
        <v>0</v>
      </c>
      <c r="AE13" s="340">
        <v>0</v>
      </c>
      <c r="AF13" s="340">
        <v>0</v>
      </c>
      <c r="AG13" s="385">
        <v>0</v>
      </c>
      <c r="AH13" s="228" t="s">
        <v>271</v>
      </c>
      <c r="AI13" s="197">
        <v>2106</v>
      </c>
      <c r="AJ13" s="340">
        <v>0</v>
      </c>
      <c r="AK13" s="340">
        <v>0</v>
      </c>
      <c r="AL13" s="385">
        <v>0</v>
      </c>
      <c r="AM13" s="340">
        <v>0</v>
      </c>
      <c r="AN13" s="340">
        <v>0</v>
      </c>
      <c r="AO13" s="385">
        <v>0</v>
      </c>
      <c r="AP13" s="340">
        <v>0</v>
      </c>
      <c r="AQ13" s="340">
        <v>0</v>
      </c>
      <c r="AR13" s="385">
        <v>0</v>
      </c>
      <c r="AS13" s="228" t="s">
        <v>271</v>
      </c>
      <c r="AT13" s="197">
        <v>2106</v>
      </c>
      <c r="AU13" s="340">
        <v>0</v>
      </c>
      <c r="AV13" s="340">
        <v>0</v>
      </c>
      <c r="AW13" s="385">
        <v>0</v>
      </c>
      <c r="AX13" s="340"/>
      <c r="AY13" s="340"/>
      <c r="AZ13" s="386">
        <v>0</v>
      </c>
      <c r="BA13" s="357"/>
      <c r="BB13" s="383"/>
      <c r="BC13" s="383"/>
      <c r="BD13" s="383"/>
      <c r="BE13" s="383"/>
    </row>
    <row r="14" spans="1:57" x14ac:dyDescent="0.25">
      <c r="A14" s="196" t="s">
        <v>272</v>
      </c>
      <c r="B14" s="197">
        <v>2107</v>
      </c>
      <c r="C14" s="340">
        <v>1971</v>
      </c>
      <c r="D14" s="340">
        <v>5711</v>
      </c>
      <c r="E14" s="384">
        <v>289.75139523084732</v>
      </c>
      <c r="F14" s="340">
        <v>1971</v>
      </c>
      <c r="G14" s="340">
        <v>5711</v>
      </c>
      <c r="H14" s="384">
        <v>289.75139523084732</v>
      </c>
      <c r="I14" s="340">
        <v>0</v>
      </c>
      <c r="J14" s="340">
        <v>0</v>
      </c>
      <c r="K14" s="384">
        <v>0</v>
      </c>
      <c r="L14" s="228" t="s">
        <v>272</v>
      </c>
      <c r="M14" s="197">
        <v>2107</v>
      </c>
      <c r="N14" s="340">
        <v>0</v>
      </c>
      <c r="O14" s="340">
        <v>0</v>
      </c>
      <c r="P14" s="384">
        <v>0</v>
      </c>
      <c r="Q14" s="340">
        <v>0</v>
      </c>
      <c r="R14" s="340">
        <v>0</v>
      </c>
      <c r="S14" s="384">
        <v>0</v>
      </c>
      <c r="T14" s="340">
        <v>0</v>
      </c>
      <c r="U14" s="340">
        <v>0</v>
      </c>
      <c r="V14" s="384">
        <v>0</v>
      </c>
      <c r="W14" s="228" t="s">
        <v>272</v>
      </c>
      <c r="X14" s="197">
        <v>2107</v>
      </c>
      <c r="Y14" s="340">
        <v>0</v>
      </c>
      <c r="Z14" s="340">
        <v>0</v>
      </c>
      <c r="AA14" s="385">
        <v>0</v>
      </c>
      <c r="AB14" s="340">
        <v>0</v>
      </c>
      <c r="AC14" s="340">
        <v>0</v>
      </c>
      <c r="AD14" s="384">
        <v>0</v>
      </c>
      <c r="AE14" s="340">
        <v>0</v>
      </c>
      <c r="AF14" s="340">
        <v>0</v>
      </c>
      <c r="AG14" s="385">
        <v>0</v>
      </c>
      <c r="AH14" s="228" t="s">
        <v>272</v>
      </c>
      <c r="AI14" s="197">
        <v>2107</v>
      </c>
      <c r="AJ14" s="340">
        <v>0</v>
      </c>
      <c r="AK14" s="340">
        <v>0</v>
      </c>
      <c r="AL14" s="385">
        <v>0</v>
      </c>
      <c r="AM14" s="340">
        <v>0</v>
      </c>
      <c r="AN14" s="340">
        <v>0</v>
      </c>
      <c r="AO14" s="385">
        <v>0</v>
      </c>
      <c r="AP14" s="340">
        <v>0</v>
      </c>
      <c r="AQ14" s="340">
        <v>0</v>
      </c>
      <c r="AR14" s="385">
        <v>0</v>
      </c>
      <c r="AS14" s="228" t="s">
        <v>272</v>
      </c>
      <c r="AT14" s="197">
        <v>2107</v>
      </c>
      <c r="AU14" s="340">
        <v>0</v>
      </c>
      <c r="AV14" s="340">
        <v>0</v>
      </c>
      <c r="AW14" s="385">
        <v>0</v>
      </c>
      <c r="AX14" s="340"/>
      <c r="AY14" s="340"/>
      <c r="AZ14" s="386">
        <v>0</v>
      </c>
      <c r="BA14" s="357"/>
      <c r="BB14" s="383"/>
      <c r="BC14" s="383"/>
      <c r="BD14" s="383"/>
      <c r="BE14" s="383"/>
    </row>
    <row r="15" spans="1:57" x14ac:dyDescent="0.25">
      <c r="A15" s="196" t="s">
        <v>273</v>
      </c>
      <c r="B15" s="197">
        <v>2108</v>
      </c>
      <c r="C15" s="340">
        <v>85</v>
      </c>
      <c r="D15" s="340">
        <v>418</v>
      </c>
      <c r="E15" s="384">
        <v>491.76470588235298</v>
      </c>
      <c r="F15" s="340">
        <v>85</v>
      </c>
      <c r="G15" s="340">
        <v>418</v>
      </c>
      <c r="H15" s="384">
        <v>491.76470588235298</v>
      </c>
      <c r="I15" s="340">
        <v>0</v>
      </c>
      <c r="J15" s="340">
        <v>0</v>
      </c>
      <c r="K15" s="384">
        <v>0</v>
      </c>
      <c r="L15" s="228" t="s">
        <v>273</v>
      </c>
      <c r="M15" s="197">
        <v>2108</v>
      </c>
      <c r="N15" s="340">
        <v>0</v>
      </c>
      <c r="O15" s="340">
        <v>0</v>
      </c>
      <c r="P15" s="384">
        <v>0</v>
      </c>
      <c r="Q15" s="340">
        <v>0</v>
      </c>
      <c r="R15" s="340">
        <v>0</v>
      </c>
      <c r="S15" s="384">
        <v>0</v>
      </c>
      <c r="T15" s="340">
        <v>0</v>
      </c>
      <c r="U15" s="340">
        <v>0</v>
      </c>
      <c r="V15" s="384">
        <v>0</v>
      </c>
      <c r="W15" s="228" t="s">
        <v>273</v>
      </c>
      <c r="X15" s="197">
        <v>2108</v>
      </c>
      <c r="Y15" s="340">
        <v>0</v>
      </c>
      <c r="Z15" s="340">
        <v>0</v>
      </c>
      <c r="AA15" s="385">
        <v>0</v>
      </c>
      <c r="AB15" s="340">
        <v>0</v>
      </c>
      <c r="AC15" s="340">
        <v>0</v>
      </c>
      <c r="AD15" s="384">
        <v>0</v>
      </c>
      <c r="AE15" s="340">
        <v>0</v>
      </c>
      <c r="AF15" s="340">
        <v>0</v>
      </c>
      <c r="AG15" s="385">
        <v>0</v>
      </c>
      <c r="AH15" s="228" t="s">
        <v>273</v>
      </c>
      <c r="AI15" s="197">
        <v>2108</v>
      </c>
      <c r="AJ15" s="340">
        <v>0</v>
      </c>
      <c r="AK15" s="340">
        <v>0</v>
      </c>
      <c r="AL15" s="385">
        <v>0</v>
      </c>
      <c r="AM15" s="340">
        <v>0</v>
      </c>
      <c r="AN15" s="340">
        <v>0</v>
      </c>
      <c r="AO15" s="385">
        <v>0</v>
      </c>
      <c r="AP15" s="340">
        <v>0</v>
      </c>
      <c r="AQ15" s="340">
        <v>0</v>
      </c>
      <c r="AR15" s="385">
        <v>0</v>
      </c>
      <c r="AS15" s="228" t="s">
        <v>273</v>
      </c>
      <c r="AT15" s="197">
        <v>2108</v>
      </c>
      <c r="AU15" s="340">
        <v>0</v>
      </c>
      <c r="AV15" s="340">
        <v>0</v>
      </c>
      <c r="AW15" s="385">
        <v>0</v>
      </c>
      <c r="AX15" s="340"/>
      <c r="AY15" s="340"/>
      <c r="AZ15" s="386">
        <v>0</v>
      </c>
      <c r="BA15" s="357"/>
      <c r="BB15" s="383"/>
      <c r="BC15" s="383"/>
      <c r="BD15" s="383"/>
      <c r="BE15" s="383"/>
    </row>
    <row r="16" spans="1:57" x14ac:dyDescent="0.25">
      <c r="A16" s="196" t="s">
        <v>274</v>
      </c>
      <c r="B16" s="197">
        <v>2109</v>
      </c>
      <c r="C16" s="340">
        <v>0</v>
      </c>
      <c r="D16" s="340">
        <v>3896</v>
      </c>
      <c r="E16" s="384">
        <v>0</v>
      </c>
      <c r="F16" s="340">
        <v>0</v>
      </c>
      <c r="G16" s="340">
        <v>3896</v>
      </c>
      <c r="H16" s="384">
        <v>0</v>
      </c>
      <c r="I16" s="340">
        <v>0</v>
      </c>
      <c r="J16" s="340">
        <v>0</v>
      </c>
      <c r="K16" s="384">
        <v>0</v>
      </c>
      <c r="L16" s="228" t="s">
        <v>274</v>
      </c>
      <c r="M16" s="197">
        <v>2109</v>
      </c>
      <c r="N16" s="340">
        <v>0</v>
      </c>
      <c r="O16" s="340">
        <v>0</v>
      </c>
      <c r="P16" s="384">
        <v>0</v>
      </c>
      <c r="Q16" s="340">
        <v>0</v>
      </c>
      <c r="R16" s="340">
        <v>0</v>
      </c>
      <c r="S16" s="384">
        <v>0</v>
      </c>
      <c r="T16" s="340">
        <v>0</v>
      </c>
      <c r="U16" s="340">
        <v>0</v>
      </c>
      <c r="V16" s="384">
        <v>0</v>
      </c>
      <c r="W16" s="228" t="s">
        <v>274</v>
      </c>
      <c r="X16" s="197">
        <v>2109</v>
      </c>
      <c r="Y16" s="340">
        <v>0</v>
      </c>
      <c r="Z16" s="340">
        <v>0</v>
      </c>
      <c r="AA16" s="385">
        <v>0</v>
      </c>
      <c r="AB16" s="340">
        <v>0</v>
      </c>
      <c r="AC16" s="340">
        <v>0</v>
      </c>
      <c r="AD16" s="384">
        <v>0</v>
      </c>
      <c r="AE16" s="340">
        <v>0</v>
      </c>
      <c r="AF16" s="340">
        <v>0</v>
      </c>
      <c r="AG16" s="385">
        <v>0</v>
      </c>
      <c r="AH16" s="228" t="s">
        <v>274</v>
      </c>
      <c r="AI16" s="197">
        <v>2109</v>
      </c>
      <c r="AJ16" s="340">
        <v>0</v>
      </c>
      <c r="AK16" s="340">
        <v>0</v>
      </c>
      <c r="AL16" s="385">
        <v>0</v>
      </c>
      <c r="AM16" s="340">
        <v>0</v>
      </c>
      <c r="AN16" s="340">
        <v>0</v>
      </c>
      <c r="AO16" s="385">
        <v>0</v>
      </c>
      <c r="AP16" s="340">
        <v>0</v>
      </c>
      <c r="AQ16" s="340">
        <v>0</v>
      </c>
      <c r="AR16" s="385">
        <v>0</v>
      </c>
      <c r="AS16" s="228" t="s">
        <v>274</v>
      </c>
      <c r="AT16" s="197">
        <v>2109</v>
      </c>
      <c r="AU16" s="340">
        <v>0</v>
      </c>
      <c r="AV16" s="340">
        <v>0</v>
      </c>
      <c r="AW16" s="385">
        <v>0</v>
      </c>
      <c r="AX16" s="340"/>
      <c r="AY16" s="340"/>
      <c r="AZ16" s="386">
        <v>0</v>
      </c>
      <c r="BA16" s="357"/>
      <c r="BB16" s="383"/>
      <c r="BC16" s="383"/>
      <c r="BD16" s="383"/>
      <c r="BE16" s="383"/>
    </row>
    <row r="17" spans="1:57" x14ac:dyDescent="0.25">
      <c r="A17" s="196" t="s">
        <v>275</v>
      </c>
      <c r="B17" s="197">
        <v>2110</v>
      </c>
      <c r="C17" s="340">
        <v>3419</v>
      </c>
      <c r="D17" s="340">
        <v>7015</v>
      </c>
      <c r="E17" s="384">
        <v>205.1769523252413</v>
      </c>
      <c r="F17" s="340">
        <v>3419</v>
      </c>
      <c r="G17" s="340">
        <v>2629</v>
      </c>
      <c r="H17" s="384">
        <v>76.893828604855216</v>
      </c>
      <c r="I17" s="340">
        <v>0</v>
      </c>
      <c r="J17" s="340">
        <v>4386</v>
      </c>
      <c r="K17" s="384">
        <v>0</v>
      </c>
      <c r="L17" s="228" t="s">
        <v>275</v>
      </c>
      <c r="M17" s="197">
        <v>2110</v>
      </c>
      <c r="N17" s="340">
        <v>0</v>
      </c>
      <c r="O17" s="340">
        <v>21</v>
      </c>
      <c r="P17" s="384">
        <v>0</v>
      </c>
      <c r="Q17" s="340">
        <v>0</v>
      </c>
      <c r="R17" s="340">
        <v>15</v>
      </c>
      <c r="S17" s="384">
        <v>0</v>
      </c>
      <c r="T17" s="340">
        <v>0</v>
      </c>
      <c r="U17" s="340">
        <v>0</v>
      </c>
      <c r="V17" s="384">
        <v>0</v>
      </c>
      <c r="W17" s="228" t="s">
        <v>275</v>
      </c>
      <c r="X17" s="197">
        <v>2110</v>
      </c>
      <c r="Y17" s="340">
        <v>0</v>
      </c>
      <c r="Z17" s="340">
        <v>6</v>
      </c>
      <c r="AA17" s="385">
        <v>0</v>
      </c>
      <c r="AB17" s="340">
        <v>0</v>
      </c>
      <c r="AC17" s="340">
        <v>0</v>
      </c>
      <c r="AD17" s="384">
        <v>0</v>
      </c>
      <c r="AE17" s="340">
        <v>0</v>
      </c>
      <c r="AF17" s="340">
        <v>0</v>
      </c>
      <c r="AG17" s="385">
        <v>0</v>
      </c>
      <c r="AH17" s="228" t="s">
        <v>275</v>
      </c>
      <c r="AI17" s="197">
        <v>2110</v>
      </c>
      <c r="AJ17" s="340">
        <v>0</v>
      </c>
      <c r="AK17" s="340">
        <v>0</v>
      </c>
      <c r="AL17" s="385">
        <v>0</v>
      </c>
      <c r="AM17" s="340">
        <v>0</v>
      </c>
      <c r="AN17" s="340">
        <v>1044</v>
      </c>
      <c r="AO17" s="385">
        <v>0</v>
      </c>
      <c r="AP17" s="340">
        <v>0</v>
      </c>
      <c r="AQ17" s="340">
        <v>0</v>
      </c>
      <c r="AR17" s="385">
        <v>0</v>
      </c>
      <c r="AS17" s="228" t="s">
        <v>275</v>
      </c>
      <c r="AT17" s="197">
        <v>2110</v>
      </c>
      <c r="AU17" s="340">
        <v>0</v>
      </c>
      <c r="AV17" s="340">
        <v>3321</v>
      </c>
      <c r="AW17" s="385">
        <v>0</v>
      </c>
      <c r="AX17" s="340"/>
      <c r="AY17" s="340"/>
      <c r="AZ17" s="386">
        <v>0</v>
      </c>
      <c r="BA17" s="357"/>
      <c r="BB17" s="383"/>
      <c r="BC17" s="383"/>
      <c r="BD17" s="383"/>
      <c r="BE17" s="383"/>
    </row>
    <row r="18" spans="1:57" x14ac:dyDescent="0.25">
      <c r="A18" s="196" t="s">
        <v>276</v>
      </c>
      <c r="B18" s="197">
        <v>2111</v>
      </c>
      <c r="C18" s="340">
        <v>15980</v>
      </c>
      <c r="D18" s="340">
        <v>539366</v>
      </c>
      <c r="E18" s="384">
        <v>3375.2565707133917</v>
      </c>
      <c r="F18" s="340">
        <v>15980</v>
      </c>
      <c r="G18" s="340">
        <v>539261</v>
      </c>
      <c r="H18" s="384">
        <v>3374.5994993742179</v>
      </c>
      <c r="I18" s="340">
        <v>0</v>
      </c>
      <c r="J18" s="340">
        <v>105</v>
      </c>
      <c r="K18" s="384">
        <v>0</v>
      </c>
      <c r="L18" s="228" t="s">
        <v>276</v>
      </c>
      <c r="M18" s="197">
        <v>2111</v>
      </c>
      <c r="N18" s="340">
        <v>0</v>
      </c>
      <c r="O18" s="340">
        <v>105</v>
      </c>
      <c r="P18" s="384">
        <v>0</v>
      </c>
      <c r="Q18" s="340">
        <v>0</v>
      </c>
      <c r="R18" s="340">
        <v>105</v>
      </c>
      <c r="S18" s="384">
        <v>0</v>
      </c>
      <c r="T18" s="340">
        <v>0</v>
      </c>
      <c r="U18" s="340">
        <v>0</v>
      </c>
      <c r="V18" s="384">
        <v>0</v>
      </c>
      <c r="W18" s="228" t="s">
        <v>276</v>
      </c>
      <c r="X18" s="197">
        <v>2111</v>
      </c>
      <c r="Y18" s="340">
        <v>0</v>
      </c>
      <c r="Z18" s="340">
        <v>0</v>
      </c>
      <c r="AA18" s="385">
        <v>0</v>
      </c>
      <c r="AB18" s="340">
        <v>0</v>
      </c>
      <c r="AC18" s="340">
        <v>0</v>
      </c>
      <c r="AD18" s="384">
        <v>0</v>
      </c>
      <c r="AE18" s="340">
        <v>0</v>
      </c>
      <c r="AF18" s="340">
        <v>0</v>
      </c>
      <c r="AG18" s="385">
        <v>0</v>
      </c>
      <c r="AH18" s="228" t="s">
        <v>276</v>
      </c>
      <c r="AI18" s="197">
        <v>2111</v>
      </c>
      <c r="AJ18" s="340">
        <v>0</v>
      </c>
      <c r="AK18" s="340">
        <v>0</v>
      </c>
      <c r="AL18" s="385">
        <v>0</v>
      </c>
      <c r="AM18" s="340">
        <v>0</v>
      </c>
      <c r="AN18" s="340">
        <v>0</v>
      </c>
      <c r="AO18" s="385">
        <v>0</v>
      </c>
      <c r="AP18" s="340">
        <v>0</v>
      </c>
      <c r="AQ18" s="340">
        <v>0</v>
      </c>
      <c r="AR18" s="385">
        <v>0</v>
      </c>
      <c r="AS18" s="228" t="s">
        <v>276</v>
      </c>
      <c r="AT18" s="197">
        <v>2111</v>
      </c>
      <c r="AU18" s="340">
        <v>0</v>
      </c>
      <c r="AV18" s="340">
        <v>0</v>
      </c>
      <c r="AW18" s="385">
        <v>0</v>
      </c>
      <c r="AX18" s="340"/>
      <c r="AY18" s="340"/>
      <c r="AZ18" s="386">
        <v>0</v>
      </c>
      <c r="BA18" s="357"/>
      <c r="BB18" s="383"/>
      <c r="BC18" s="383"/>
      <c r="BD18" s="383"/>
      <c r="BE18" s="383"/>
    </row>
    <row r="19" spans="1:57" x14ac:dyDescent="0.25">
      <c r="A19" s="196" t="s">
        <v>277</v>
      </c>
      <c r="B19" s="197">
        <v>2112</v>
      </c>
      <c r="C19" s="340">
        <v>0</v>
      </c>
      <c r="D19" s="340">
        <v>82089</v>
      </c>
      <c r="E19" s="384">
        <v>0</v>
      </c>
      <c r="F19" s="340">
        <v>0</v>
      </c>
      <c r="G19" s="340">
        <v>55603</v>
      </c>
      <c r="H19" s="384">
        <v>0</v>
      </c>
      <c r="I19" s="340">
        <v>0</v>
      </c>
      <c r="J19" s="340">
        <v>26486</v>
      </c>
      <c r="K19" s="384">
        <v>0</v>
      </c>
      <c r="L19" s="228" t="s">
        <v>277</v>
      </c>
      <c r="M19" s="197">
        <v>2112</v>
      </c>
      <c r="N19" s="340">
        <v>0</v>
      </c>
      <c r="O19" s="340">
        <v>26060</v>
      </c>
      <c r="P19" s="384">
        <v>0</v>
      </c>
      <c r="Q19" s="340">
        <v>0</v>
      </c>
      <c r="R19" s="340">
        <v>88</v>
      </c>
      <c r="S19" s="384">
        <v>0</v>
      </c>
      <c r="T19" s="340">
        <v>0</v>
      </c>
      <c r="U19" s="340">
        <v>49</v>
      </c>
      <c r="V19" s="384">
        <v>0</v>
      </c>
      <c r="W19" s="228" t="s">
        <v>277</v>
      </c>
      <c r="X19" s="197">
        <v>2112</v>
      </c>
      <c r="Y19" s="340">
        <v>0</v>
      </c>
      <c r="Z19" s="340">
        <v>0</v>
      </c>
      <c r="AA19" s="385">
        <v>0</v>
      </c>
      <c r="AB19" s="340">
        <v>0</v>
      </c>
      <c r="AC19" s="340">
        <v>25923</v>
      </c>
      <c r="AD19" s="384">
        <v>0</v>
      </c>
      <c r="AE19" s="340">
        <v>0</v>
      </c>
      <c r="AF19" s="340">
        <v>0</v>
      </c>
      <c r="AG19" s="385">
        <v>0</v>
      </c>
      <c r="AH19" s="228" t="s">
        <v>277</v>
      </c>
      <c r="AI19" s="197">
        <v>2112</v>
      </c>
      <c r="AJ19" s="340">
        <v>0</v>
      </c>
      <c r="AK19" s="340">
        <v>0</v>
      </c>
      <c r="AL19" s="385">
        <v>0</v>
      </c>
      <c r="AM19" s="340">
        <v>0</v>
      </c>
      <c r="AN19" s="340">
        <v>426</v>
      </c>
      <c r="AO19" s="385">
        <v>0</v>
      </c>
      <c r="AP19" s="340">
        <v>0</v>
      </c>
      <c r="AQ19" s="340">
        <v>0</v>
      </c>
      <c r="AR19" s="385">
        <v>0</v>
      </c>
      <c r="AS19" s="228" t="s">
        <v>277</v>
      </c>
      <c r="AT19" s="197">
        <v>2112</v>
      </c>
      <c r="AU19" s="340">
        <v>0</v>
      </c>
      <c r="AV19" s="340">
        <v>0</v>
      </c>
      <c r="AW19" s="385">
        <v>0</v>
      </c>
      <c r="AX19" s="340"/>
      <c r="AY19" s="340"/>
      <c r="AZ19" s="386">
        <v>0</v>
      </c>
      <c r="BA19" s="357"/>
      <c r="BB19" s="383"/>
      <c r="BC19" s="383"/>
      <c r="BD19" s="383"/>
      <c r="BE19" s="383"/>
    </row>
    <row r="20" spans="1:57" x14ac:dyDescent="0.25">
      <c r="A20" s="196" t="s">
        <v>278</v>
      </c>
      <c r="B20" s="197">
        <v>2113</v>
      </c>
      <c r="C20" s="340">
        <v>2790</v>
      </c>
      <c r="D20" s="340">
        <v>16578</v>
      </c>
      <c r="E20" s="384">
        <v>594.19354838709683</v>
      </c>
      <c r="F20" s="340">
        <v>2790</v>
      </c>
      <c r="G20" s="340">
        <v>16578</v>
      </c>
      <c r="H20" s="384">
        <v>594.19354838709683</v>
      </c>
      <c r="I20" s="340">
        <v>0</v>
      </c>
      <c r="J20" s="340">
        <v>0</v>
      </c>
      <c r="K20" s="384">
        <v>0</v>
      </c>
      <c r="L20" s="228" t="s">
        <v>278</v>
      </c>
      <c r="M20" s="197">
        <v>2113</v>
      </c>
      <c r="N20" s="340">
        <v>0</v>
      </c>
      <c r="O20" s="340">
        <v>0</v>
      </c>
      <c r="P20" s="384">
        <v>0</v>
      </c>
      <c r="Q20" s="340">
        <v>0</v>
      </c>
      <c r="R20" s="340">
        <v>0</v>
      </c>
      <c r="S20" s="384">
        <v>0</v>
      </c>
      <c r="T20" s="340">
        <v>0</v>
      </c>
      <c r="U20" s="340">
        <v>0</v>
      </c>
      <c r="V20" s="384">
        <v>0</v>
      </c>
      <c r="W20" s="228" t="s">
        <v>278</v>
      </c>
      <c r="X20" s="197">
        <v>2113</v>
      </c>
      <c r="Y20" s="340">
        <v>0</v>
      </c>
      <c r="Z20" s="340">
        <v>0</v>
      </c>
      <c r="AA20" s="385">
        <v>0</v>
      </c>
      <c r="AB20" s="340">
        <v>0</v>
      </c>
      <c r="AC20" s="340">
        <v>0</v>
      </c>
      <c r="AD20" s="384">
        <v>0</v>
      </c>
      <c r="AE20" s="340">
        <v>0</v>
      </c>
      <c r="AF20" s="340">
        <v>0</v>
      </c>
      <c r="AG20" s="385">
        <v>0</v>
      </c>
      <c r="AH20" s="228" t="s">
        <v>278</v>
      </c>
      <c r="AI20" s="197">
        <v>2113</v>
      </c>
      <c r="AJ20" s="340">
        <v>0</v>
      </c>
      <c r="AK20" s="340">
        <v>0</v>
      </c>
      <c r="AL20" s="385">
        <v>0</v>
      </c>
      <c r="AM20" s="340">
        <v>0</v>
      </c>
      <c r="AN20" s="340">
        <v>0</v>
      </c>
      <c r="AO20" s="385">
        <v>0</v>
      </c>
      <c r="AP20" s="340">
        <v>0</v>
      </c>
      <c r="AQ20" s="340">
        <v>0</v>
      </c>
      <c r="AR20" s="385">
        <v>0</v>
      </c>
      <c r="AS20" s="228" t="s">
        <v>278</v>
      </c>
      <c r="AT20" s="197">
        <v>2113</v>
      </c>
      <c r="AU20" s="340">
        <v>0</v>
      </c>
      <c r="AV20" s="340">
        <v>0</v>
      </c>
      <c r="AW20" s="385">
        <v>0</v>
      </c>
      <c r="AX20" s="340"/>
      <c r="AY20" s="340"/>
      <c r="AZ20" s="386">
        <v>0</v>
      </c>
      <c r="BA20" s="357"/>
      <c r="BB20" s="383"/>
      <c r="BC20" s="383"/>
      <c r="BD20" s="383"/>
      <c r="BE20" s="383"/>
    </row>
    <row r="21" spans="1:57" x14ac:dyDescent="0.25">
      <c r="A21" s="196" t="s">
        <v>279</v>
      </c>
      <c r="B21" s="197">
        <v>2115</v>
      </c>
      <c r="C21" s="340">
        <v>36781</v>
      </c>
      <c r="D21" s="340">
        <v>53086</v>
      </c>
      <c r="E21" s="384">
        <v>144.32995296484597</v>
      </c>
      <c r="F21" s="340">
        <v>36781</v>
      </c>
      <c r="G21" s="340">
        <v>53086</v>
      </c>
      <c r="H21" s="384">
        <v>144.32995296484597</v>
      </c>
      <c r="I21" s="340">
        <v>0</v>
      </c>
      <c r="J21" s="340">
        <v>0</v>
      </c>
      <c r="K21" s="384">
        <v>0</v>
      </c>
      <c r="L21" s="228" t="s">
        <v>279</v>
      </c>
      <c r="M21" s="197">
        <v>2115</v>
      </c>
      <c r="N21" s="340">
        <v>0</v>
      </c>
      <c r="O21" s="340">
        <v>0</v>
      </c>
      <c r="P21" s="384">
        <v>0</v>
      </c>
      <c r="Q21" s="340">
        <v>0</v>
      </c>
      <c r="R21" s="340">
        <v>0</v>
      </c>
      <c r="S21" s="384">
        <v>0</v>
      </c>
      <c r="T21" s="340">
        <v>0</v>
      </c>
      <c r="U21" s="340">
        <v>0</v>
      </c>
      <c r="V21" s="384">
        <v>0</v>
      </c>
      <c r="W21" s="228" t="s">
        <v>279</v>
      </c>
      <c r="X21" s="197">
        <v>2115</v>
      </c>
      <c r="Y21" s="340">
        <v>0</v>
      </c>
      <c r="Z21" s="340">
        <v>0</v>
      </c>
      <c r="AA21" s="385">
        <v>0</v>
      </c>
      <c r="AB21" s="340">
        <v>0</v>
      </c>
      <c r="AC21" s="340">
        <v>0</v>
      </c>
      <c r="AD21" s="384">
        <v>0</v>
      </c>
      <c r="AE21" s="340">
        <v>0</v>
      </c>
      <c r="AF21" s="340">
        <v>0</v>
      </c>
      <c r="AG21" s="385">
        <v>0</v>
      </c>
      <c r="AH21" s="228" t="s">
        <v>279</v>
      </c>
      <c r="AI21" s="197">
        <v>2115</v>
      </c>
      <c r="AJ21" s="340">
        <v>0</v>
      </c>
      <c r="AK21" s="340">
        <v>0</v>
      </c>
      <c r="AL21" s="385">
        <v>0</v>
      </c>
      <c r="AM21" s="340">
        <v>0</v>
      </c>
      <c r="AN21" s="340">
        <v>0</v>
      </c>
      <c r="AO21" s="385">
        <v>0</v>
      </c>
      <c r="AP21" s="340">
        <v>0</v>
      </c>
      <c r="AQ21" s="340">
        <v>0</v>
      </c>
      <c r="AR21" s="385">
        <v>0</v>
      </c>
      <c r="AS21" s="228" t="s">
        <v>279</v>
      </c>
      <c r="AT21" s="197">
        <v>2115</v>
      </c>
      <c r="AU21" s="340">
        <v>0</v>
      </c>
      <c r="AV21" s="340">
        <v>0</v>
      </c>
      <c r="AW21" s="385">
        <v>0</v>
      </c>
      <c r="AX21" s="340"/>
      <c r="AY21" s="340"/>
      <c r="AZ21" s="386">
        <v>0</v>
      </c>
      <c r="BA21" s="357"/>
      <c r="BB21" s="383"/>
      <c r="BC21" s="383"/>
      <c r="BD21" s="383"/>
      <c r="BE21" s="383"/>
    </row>
    <row r="22" spans="1:57" x14ac:dyDescent="0.25">
      <c r="A22" s="196" t="s">
        <v>280</v>
      </c>
      <c r="B22" s="197">
        <v>2118</v>
      </c>
      <c r="C22" s="340">
        <v>428223</v>
      </c>
      <c r="D22" s="340">
        <v>134458</v>
      </c>
      <c r="E22" s="384">
        <v>31.39906076973913</v>
      </c>
      <c r="F22" s="340">
        <v>932</v>
      </c>
      <c r="G22" s="340">
        <v>116</v>
      </c>
      <c r="H22" s="384">
        <v>12.446351931330472</v>
      </c>
      <c r="I22" s="340">
        <v>427291</v>
      </c>
      <c r="J22" s="340">
        <v>134342</v>
      </c>
      <c r="K22" s="384">
        <v>31.44040010203819</v>
      </c>
      <c r="L22" s="228" t="s">
        <v>280</v>
      </c>
      <c r="M22" s="197">
        <v>2118</v>
      </c>
      <c r="N22" s="340">
        <v>0</v>
      </c>
      <c r="O22" s="340">
        <v>64018</v>
      </c>
      <c r="P22" s="384">
        <v>0</v>
      </c>
      <c r="Q22" s="340">
        <v>0</v>
      </c>
      <c r="R22" s="340">
        <v>4872</v>
      </c>
      <c r="S22" s="384">
        <v>0</v>
      </c>
      <c r="T22" s="340">
        <v>0</v>
      </c>
      <c r="U22" s="340">
        <v>152</v>
      </c>
      <c r="V22" s="384">
        <v>0</v>
      </c>
      <c r="W22" s="228" t="s">
        <v>280</v>
      </c>
      <c r="X22" s="197">
        <v>2118</v>
      </c>
      <c r="Y22" s="340">
        <v>0</v>
      </c>
      <c r="Z22" s="340">
        <v>7298</v>
      </c>
      <c r="AA22" s="385">
        <v>0</v>
      </c>
      <c r="AB22" s="340">
        <v>0</v>
      </c>
      <c r="AC22" s="340">
        <v>51099</v>
      </c>
      <c r="AD22" s="384">
        <v>0</v>
      </c>
      <c r="AE22" s="340">
        <v>0</v>
      </c>
      <c r="AF22" s="340">
        <v>463</v>
      </c>
      <c r="AG22" s="385">
        <v>0</v>
      </c>
      <c r="AH22" s="228" t="s">
        <v>280</v>
      </c>
      <c r="AI22" s="197">
        <v>2118</v>
      </c>
      <c r="AJ22" s="340">
        <v>0</v>
      </c>
      <c r="AK22" s="340">
        <v>134</v>
      </c>
      <c r="AL22" s="385">
        <v>0</v>
      </c>
      <c r="AM22" s="340">
        <v>0</v>
      </c>
      <c r="AN22" s="340">
        <v>36</v>
      </c>
      <c r="AO22" s="385">
        <v>0</v>
      </c>
      <c r="AP22" s="340">
        <v>427291</v>
      </c>
      <c r="AQ22" s="340">
        <v>70288</v>
      </c>
      <c r="AR22" s="385">
        <v>16.449679492430217</v>
      </c>
      <c r="AS22" s="228" t="s">
        <v>280</v>
      </c>
      <c r="AT22" s="197">
        <v>2118</v>
      </c>
      <c r="AU22" s="340">
        <v>0</v>
      </c>
      <c r="AV22" s="340">
        <v>0</v>
      </c>
      <c r="AW22" s="385">
        <v>0</v>
      </c>
      <c r="AX22" s="340"/>
      <c r="AY22" s="340"/>
      <c r="AZ22" s="386">
        <v>0</v>
      </c>
      <c r="BA22" s="357"/>
      <c r="BB22" s="383"/>
      <c r="BC22" s="383"/>
      <c r="BD22" s="383"/>
      <c r="BE22" s="383"/>
    </row>
    <row r="23" spans="1:57" x14ac:dyDescent="0.25">
      <c r="A23" s="196" t="s">
        <v>281</v>
      </c>
      <c r="B23" s="197">
        <v>2120</v>
      </c>
      <c r="C23" s="340">
        <v>37357</v>
      </c>
      <c r="D23" s="340">
        <v>69129</v>
      </c>
      <c r="E23" s="384">
        <v>185.04965602162915</v>
      </c>
      <c r="F23" s="340">
        <v>2494</v>
      </c>
      <c r="G23" s="340">
        <v>5399</v>
      </c>
      <c r="H23" s="384">
        <v>216.47955092221332</v>
      </c>
      <c r="I23" s="340">
        <v>34863</v>
      </c>
      <c r="J23" s="340">
        <v>63730</v>
      </c>
      <c r="K23" s="384">
        <v>182.80125060952872</v>
      </c>
      <c r="L23" s="228" t="s">
        <v>281</v>
      </c>
      <c r="M23" s="197">
        <v>2120</v>
      </c>
      <c r="N23" s="340">
        <v>10415</v>
      </c>
      <c r="O23" s="340">
        <v>56384</v>
      </c>
      <c r="P23" s="384">
        <v>541.37301968314932</v>
      </c>
      <c r="Q23" s="340">
        <v>0</v>
      </c>
      <c r="R23" s="340">
        <v>3469</v>
      </c>
      <c r="S23" s="384">
        <v>0</v>
      </c>
      <c r="T23" s="340">
        <v>0</v>
      </c>
      <c r="U23" s="340">
        <v>0</v>
      </c>
      <c r="V23" s="384">
        <v>0</v>
      </c>
      <c r="W23" s="228" t="s">
        <v>281</v>
      </c>
      <c r="X23" s="197">
        <v>2120</v>
      </c>
      <c r="Y23" s="340">
        <v>10165</v>
      </c>
      <c r="Z23" s="340">
        <v>26296</v>
      </c>
      <c r="AA23" s="385">
        <v>258.69158878504675</v>
      </c>
      <c r="AB23" s="340">
        <v>250</v>
      </c>
      <c r="AC23" s="340">
        <v>650</v>
      </c>
      <c r="AD23" s="384">
        <v>260</v>
      </c>
      <c r="AE23" s="340">
        <v>0</v>
      </c>
      <c r="AF23" s="340">
        <v>269</v>
      </c>
      <c r="AG23" s="385">
        <v>0</v>
      </c>
      <c r="AH23" s="228" t="s">
        <v>281</v>
      </c>
      <c r="AI23" s="197">
        <v>2120</v>
      </c>
      <c r="AJ23" s="340">
        <v>0</v>
      </c>
      <c r="AK23" s="340">
        <v>25700</v>
      </c>
      <c r="AL23" s="385">
        <v>0</v>
      </c>
      <c r="AM23" s="340">
        <v>5630</v>
      </c>
      <c r="AN23" s="340">
        <v>6708</v>
      </c>
      <c r="AO23" s="385">
        <v>119.1474245115453</v>
      </c>
      <c r="AP23" s="340">
        <v>18818</v>
      </c>
      <c r="AQ23" s="340">
        <v>638</v>
      </c>
      <c r="AR23" s="385">
        <v>3.3903709214581781</v>
      </c>
      <c r="AS23" s="228" t="s">
        <v>281</v>
      </c>
      <c r="AT23" s="197">
        <v>2120</v>
      </c>
      <c r="AU23" s="340">
        <v>0</v>
      </c>
      <c r="AV23" s="340">
        <v>0</v>
      </c>
      <c r="AW23" s="385">
        <v>0</v>
      </c>
      <c r="AX23" s="340"/>
      <c r="AY23" s="340"/>
      <c r="AZ23" s="386">
        <v>0</v>
      </c>
      <c r="BA23" s="357"/>
      <c r="BB23" s="383"/>
      <c r="BC23" s="383"/>
      <c r="BD23" s="383"/>
      <c r="BE23" s="383"/>
    </row>
    <row r="24" spans="1:57" x14ac:dyDescent="0.25">
      <c r="A24" s="196" t="s">
        <v>282</v>
      </c>
      <c r="B24" s="197">
        <v>2121</v>
      </c>
      <c r="C24" s="340">
        <v>1630</v>
      </c>
      <c r="D24" s="340">
        <v>92678</v>
      </c>
      <c r="E24" s="384">
        <v>5685.7668711656443</v>
      </c>
      <c r="F24" s="340">
        <v>1630</v>
      </c>
      <c r="G24" s="340">
        <v>24614</v>
      </c>
      <c r="H24" s="384">
        <v>1510.0613496932515</v>
      </c>
      <c r="I24" s="340">
        <v>0</v>
      </c>
      <c r="J24" s="340">
        <v>68064</v>
      </c>
      <c r="K24" s="384">
        <v>0</v>
      </c>
      <c r="L24" s="228" t="s">
        <v>282</v>
      </c>
      <c r="M24" s="197">
        <v>2121</v>
      </c>
      <c r="N24" s="340">
        <v>0</v>
      </c>
      <c r="O24" s="340">
        <v>62102</v>
      </c>
      <c r="P24" s="384">
        <v>0</v>
      </c>
      <c r="Q24" s="340">
        <v>0</v>
      </c>
      <c r="R24" s="340">
        <v>59866</v>
      </c>
      <c r="S24" s="384">
        <v>0</v>
      </c>
      <c r="T24" s="340">
        <v>0</v>
      </c>
      <c r="U24" s="340">
        <v>0</v>
      </c>
      <c r="V24" s="384">
        <v>0</v>
      </c>
      <c r="W24" s="228" t="s">
        <v>282</v>
      </c>
      <c r="X24" s="197">
        <v>2121</v>
      </c>
      <c r="Y24" s="340">
        <v>0</v>
      </c>
      <c r="Z24" s="340">
        <v>0</v>
      </c>
      <c r="AA24" s="385">
        <v>0</v>
      </c>
      <c r="AB24" s="340">
        <v>0</v>
      </c>
      <c r="AC24" s="340">
        <v>0</v>
      </c>
      <c r="AD24" s="384">
        <v>0</v>
      </c>
      <c r="AE24" s="340">
        <v>0</v>
      </c>
      <c r="AF24" s="340">
        <v>0</v>
      </c>
      <c r="AG24" s="385">
        <v>0</v>
      </c>
      <c r="AH24" s="228" t="s">
        <v>282</v>
      </c>
      <c r="AI24" s="197">
        <v>2121</v>
      </c>
      <c r="AJ24" s="340">
        <v>0</v>
      </c>
      <c r="AK24" s="340">
        <v>2236</v>
      </c>
      <c r="AL24" s="385">
        <v>0</v>
      </c>
      <c r="AM24" s="340">
        <v>0</v>
      </c>
      <c r="AN24" s="340">
        <v>801</v>
      </c>
      <c r="AO24" s="385">
        <v>0</v>
      </c>
      <c r="AP24" s="340">
        <v>0</v>
      </c>
      <c r="AQ24" s="340">
        <v>5161</v>
      </c>
      <c r="AR24" s="385">
        <v>0</v>
      </c>
      <c r="AS24" s="228" t="s">
        <v>282</v>
      </c>
      <c r="AT24" s="197">
        <v>2121</v>
      </c>
      <c r="AU24" s="340">
        <v>0</v>
      </c>
      <c r="AV24" s="340">
        <v>0</v>
      </c>
      <c r="AW24" s="385">
        <v>0</v>
      </c>
      <c r="AX24" s="340"/>
      <c r="AY24" s="340"/>
      <c r="AZ24" s="386">
        <v>0</v>
      </c>
      <c r="BA24" s="357"/>
      <c r="BB24" s="383"/>
      <c r="BC24" s="383"/>
      <c r="BD24" s="383"/>
      <c r="BE24" s="383"/>
    </row>
    <row r="25" spans="1:57" x14ac:dyDescent="0.25">
      <c r="A25" s="196" t="s">
        <v>283</v>
      </c>
      <c r="B25" s="197">
        <v>2122</v>
      </c>
      <c r="C25" s="340">
        <v>3884</v>
      </c>
      <c r="D25" s="340">
        <v>10041</v>
      </c>
      <c r="E25" s="384">
        <v>258.52214212152421</v>
      </c>
      <c r="F25" s="340">
        <v>2960</v>
      </c>
      <c r="G25" s="340">
        <v>4193</v>
      </c>
      <c r="H25" s="384">
        <v>141.65540540540539</v>
      </c>
      <c r="I25" s="340">
        <v>924</v>
      </c>
      <c r="J25" s="340">
        <v>5848</v>
      </c>
      <c r="K25" s="384">
        <v>632.90043290043286</v>
      </c>
      <c r="L25" s="228" t="s">
        <v>283</v>
      </c>
      <c r="M25" s="197">
        <v>2122</v>
      </c>
      <c r="N25" s="340">
        <v>0</v>
      </c>
      <c r="O25" s="340">
        <v>4732</v>
      </c>
      <c r="P25" s="384">
        <v>0</v>
      </c>
      <c r="Q25" s="340">
        <v>0</v>
      </c>
      <c r="R25" s="340">
        <v>0</v>
      </c>
      <c r="S25" s="384">
        <v>0</v>
      </c>
      <c r="T25" s="340">
        <v>0</v>
      </c>
      <c r="U25" s="340">
        <v>0</v>
      </c>
      <c r="V25" s="384">
        <v>0</v>
      </c>
      <c r="W25" s="228" t="s">
        <v>283</v>
      </c>
      <c r="X25" s="197">
        <v>2122</v>
      </c>
      <c r="Y25" s="340">
        <v>0</v>
      </c>
      <c r="Z25" s="340">
        <v>0</v>
      </c>
      <c r="AA25" s="385">
        <v>0</v>
      </c>
      <c r="AB25" s="340">
        <v>0</v>
      </c>
      <c r="AC25" s="340">
        <v>4414</v>
      </c>
      <c r="AD25" s="384">
        <v>0</v>
      </c>
      <c r="AE25" s="340">
        <v>0</v>
      </c>
      <c r="AF25" s="340">
        <v>318</v>
      </c>
      <c r="AG25" s="385">
        <v>0</v>
      </c>
      <c r="AH25" s="228" t="s">
        <v>283</v>
      </c>
      <c r="AI25" s="197">
        <v>2122</v>
      </c>
      <c r="AJ25" s="340">
        <v>0</v>
      </c>
      <c r="AK25" s="340">
        <v>0</v>
      </c>
      <c r="AL25" s="385">
        <v>0</v>
      </c>
      <c r="AM25" s="340">
        <v>924</v>
      </c>
      <c r="AN25" s="340">
        <v>843</v>
      </c>
      <c r="AO25" s="385">
        <v>91.233766233766232</v>
      </c>
      <c r="AP25" s="340">
        <v>0</v>
      </c>
      <c r="AQ25" s="340">
        <v>273</v>
      </c>
      <c r="AR25" s="385">
        <v>0</v>
      </c>
      <c r="AS25" s="228" t="s">
        <v>283</v>
      </c>
      <c r="AT25" s="197">
        <v>2122</v>
      </c>
      <c r="AU25" s="340">
        <v>0</v>
      </c>
      <c r="AV25" s="340">
        <v>0</v>
      </c>
      <c r="AW25" s="385">
        <v>0</v>
      </c>
      <c r="AX25" s="340"/>
      <c r="AY25" s="340"/>
      <c r="AZ25" s="386">
        <v>0</v>
      </c>
      <c r="BA25" s="357"/>
      <c r="BB25" s="383"/>
      <c r="BC25" s="383"/>
      <c r="BD25" s="383"/>
      <c r="BE25" s="383"/>
    </row>
    <row r="26" spans="1:57" x14ac:dyDescent="0.25">
      <c r="A26" s="196" t="s">
        <v>284</v>
      </c>
      <c r="B26" s="197">
        <v>2124</v>
      </c>
      <c r="C26" s="340">
        <v>14701</v>
      </c>
      <c r="D26" s="340">
        <v>26455</v>
      </c>
      <c r="E26" s="384">
        <v>179.95374464322157</v>
      </c>
      <c r="F26" s="340">
        <v>0</v>
      </c>
      <c r="G26" s="340">
        <v>1078</v>
      </c>
      <c r="H26" s="384">
        <v>0</v>
      </c>
      <c r="I26" s="340">
        <v>14701</v>
      </c>
      <c r="J26" s="340">
        <v>25377</v>
      </c>
      <c r="K26" s="384">
        <v>172.62091014216722</v>
      </c>
      <c r="L26" s="228" t="s">
        <v>284</v>
      </c>
      <c r="M26" s="197">
        <v>2124</v>
      </c>
      <c r="N26" s="340">
        <v>13095</v>
      </c>
      <c r="O26" s="340">
        <v>21958</v>
      </c>
      <c r="P26" s="384">
        <v>167.68232149675447</v>
      </c>
      <c r="Q26" s="340">
        <v>12395</v>
      </c>
      <c r="R26" s="340">
        <v>16414</v>
      </c>
      <c r="S26" s="384">
        <v>132.42436466317062</v>
      </c>
      <c r="T26" s="340">
        <v>0</v>
      </c>
      <c r="U26" s="340">
        <v>0</v>
      </c>
      <c r="V26" s="384">
        <v>0</v>
      </c>
      <c r="W26" s="228" t="s">
        <v>284</v>
      </c>
      <c r="X26" s="197">
        <v>2124</v>
      </c>
      <c r="Y26" s="340">
        <v>0</v>
      </c>
      <c r="Z26" s="340">
        <v>10</v>
      </c>
      <c r="AA26" s="385">
        <v>0</v>
      </c>
      <c r="AB26" s="340">
        <v>0</v>
      </c>
      <c r="AC26" s="340">
        <v>1760</v>
      </c>
      <c r="AD26" s="384">
        <v>0</v>
      </c>
      <c r="AE26" s="340">
        <v>0</v>
      </c>
      <c r="AF26" s="340">
        <v>74</v>
      </c>
      <c r="AG26" s="385">
        <v>0</v>
      </c>
      <c r="AH26" s="228" t="s">
        <v>284</v>
      </c>
      <c r="AI26" s="197">
        <v>2124</v>
      </c>
      <c r="AJ26" s="340">
        <v>700</v>
      </c>
      <c r="AK26" s="340">
        <v>3700</v>
      </c>
      <c r="AL26" s="385">
        <v>528.57142857142856</v>
      </c>
      <c r="AM26" s="340">
        <v>1000</v>
      </c>
      <c r="AN26" s="340">
        <v>2740</v>
      </c>
      <c r="AO26" s="385">
        <v>274</v>
      </c>
      <c r="AP26" s="340">
        <v>0</v>
      </c>
      <c r="AQ26" s="340">
        <v>679</v>
      </c>
      <c r="AR26" s="385">
        <v>0</v>
      </c>
      <c r="AS26" s="228" t="s">
        <v>284</v>
      </c>
      <c r="AT26" s="197">
        <v>2124</v>
      </c>
      <c r="AU26" s="340">
        <v>606</v>
      </c>
      <c r="AV26" s="340">
        <v>0</v>
      </c>
      <c r="AW26" s="385">
        <v>0</v>
      </c>
      <c r="AX26" s="340"/>
      <c r="AY26" s="340"/>
      <c r="AZ26" s="386">
        <v>0</v>
      </c>
      <c r="BA26" s="357"/>
      <c r="BB26" s="383"/>
      <c r="BC26" s="383"/>
      <c r="BD26" s="383"/>
      <c r="BE26" s="383"/>
    </row>
    <row r="27" spans="1:57" x14ac:dyDescent="0.25">
      <c r="A27" s="196" t="s">
        <v>285</v>
      </c>
      <c r="B27" s="197">
        <v>2126</v>
      </c>
      <c r="C27" s="340">
        <v>328346</v>
      </c>
      <c r="D27" s="340">
        <v>97762</v>
      </c>
      <c r="E27" s="384">
        <v>29.7740797816937</v>
      </c>
      <c r="F27" s="340">
        <v>317</v>
      </c>
      <c r="G27" s="340">
        <v>2501</v>
      </c>
      <c r="H27" s="384">
        <v>788.95899053627761</v>
      </c>
      <c r="I27" s="340">
        <v>328029</v>
      </c>
      <c r="J27" s="340">
        <v>95261</v>
      </c>
      <c r="K27" s="384">
        <v>29.04042020675001</v>
      </c>
      <c r="L27" s="228" t="s">
        <v>285</v>
      </c>
      <c r="M27" s="197">
        <v>2126</v>
      </c>
      <c r="N27" s="340">
        <v>6200</v>
      </c>
      <c r="O27" s="340">
        <v>12909</v>
      </c>
      <c r="P27" s="384">
        <v>208.20967741935482</v>
      </c>
      <c r="Q27" s="340">
        <v>60</v>
      </c>
      <c r="R27" s="340">
        <v>429</v>
      </c>
      <c r="S27" s="384">
        <v>715</v>
      </c>
      <c r="T27" s="340">
        <v>0</v>
      </c>
      <c r="U27" s="340">
        <v>8</v>
      </c>
      <c r="V27" s="384">
        <v>0</v>
      </c>
      <c r="W27" s="228" t="s">
        <v>285</v>
      </c>
      <c r="X27" s="197">
        <v>2126</v>
      </c>
      <c r="Y27" s="340">
        <v>0</v>
      </c>
      <c r="Z27" s="340">
        <v>0</v>
      </c>
      <c r="AA27" s="385">
        <v>0</v>
      </c>
      <c r="AB27" s="340">
        <v>0</v>
      </c>
      <c r="AC27" s="340">
        <v>471</v>
      </c>
      <c r="AD27" s="384">
        <v>0</v>
      </c>
      <c r="AE27" s="340">
        <v>0</v>
      </c>
      <c r="AF27" s="340">
        <v>0</v>
      </c>
      <c r="AG27" s="385">
        <v>0</v>
      </c>
      <c r="AH27" s="228" t="s">
        <v>285</v>
      </c>
      <c r="AI27" s="197">
        <v>2126</v>
      </c>
      <c r="AJ27" s="340">
        <v>0</v>
      </c>
      <c r="AK27" s="340">
        <v>0</v>
      </c>
      <c r="AL27" s="385">
        <v>0</v>
      </c>
      <c r="AM27" s="340">
        <v>0</v>
      </c>
      <c r="AN27" s="340">
        <v>4329</v>
      </c>
      <c r="AO27" s="385">
        <v>0</v>
      </c>
      <c r="AP27" s="340">
        <v>321829</v>
      </c>
      <c r="AQ27" s="340">
        <v>78023</v>
      </c>
      <c r="AR27" s="385">
        <v>24.243620059099708</v>
      </c>
      <c r="AS27" s="228" t="s">
        <v>285</v>
      </c>
      <c r="AT27" s="197">
        <v>2126</v>
      </c>
      <c r="AU27" s="340">
        <v>0</v>
      </c>
      <c r="AV27" s="340">
        <v>0</v>
      </c>
      <c r="AW27" s="385">
        <v>0</v>
      </c>
      <c r="AX27" s="340"/>
      <c r="AY27" s="340"/>
      <c r="AZ27" s="386">
        <v>0</v>
      </c>
      <c r="BA27" s="357"/>
      <c r="BB27" s="383"/>
      <c r="BC27" s="383"/>
      <c r="BD27" s="383"/>
      <c r="BE27" s="383"/>
    </row>
    <row r="28" spans="1:57" x14ac:dyDescent="0.25">
      <c r="A28" s="196" t="s">
        <v>286</v>
      </c>
      <c r="B28" s="197">
        <v>2127</v>
      </c>
      <c r="C28" s="340">
        <v>4006</v>
      </c>
      <c r="D28" s="340">
        <v>25151</v>
      </c>
      <c r="E28" s="384">
        <v>627.83325012481282</v>
      </c>
      <c r="F28" s="340">
        <v>4006</v>
      </c>
      <c r="G28" s="340">
        <v>4274</v>
      </c>
      <c r="H28" s="384">
        <v>106.68996505242137</v>
      </c>
      <c r="I28" s="340">
        <v>0</v>
      </c>
      <c r="J28" s="340">
        <v>20877</v>
      </c>
      <c r="K28" s="384">
        <v>0</v>
      </c>
      <c r="L28" s="228" t="s">
        <v>286</v>
      </c>
      <c r="M28" s="197">
        <v>2127</v>
      </c>
      <c r="N28" s="340">
        <v>0</v>
      </c>
      <c r="O28" s="340">
        <v>8812</v>
      </c>
      <c r="P28" s="384">
        <v>0</v>
      </c>
      <c r="Q28" s="340">
        <v>0</v>
      </c>
      <c r="R28" s="340">
        <v>1941</v>
      </c>
      <c r="S28" s="384">
        <v>0</v>
      </c>
      <c r="T28" s="340">
        <v>0</v>
      </c>
      <c r="U28" s="340">
        <v>0</v>
      </c>
      <c r="V28" s="384">
        <v>0</v>
      </c>
      <c r="W28" s="228" t="s">
        <v>286</v>
      </c>
      <c r="X28" s="197">
        <v>2127</v>
      </c>
      <c r="Y28" s="340">
        <v>0</v>
      </c>
      <c r="Z28" s="340">
        <v>0</v>
      </c>
      <c r="AA28" s="385">
        <v>0</v>
      </c>
      <c r="AB28" s="340">
        <v>0</v>
      </c>
      <c r="AC28" s="340">
        <v>6871</v>
      </c>
      <c r="AD28" s="384">
        <v>0</v>
      </c>
      <c r="AE28" s="340">
        <v>0</v>
      </c>
      <c r="AF28" s="340">
        <v>0</v>
      </c>
      <c r="AG28" s="385">
        <v>0</v>
      </c>
      <c r="AH28" s="228" t="s">
        <v>286</v>
      </c>
      <c r="AI28" s="197">
        <v>2127</v>
      </c>
      <c r="AJ28" s="340">
        <v>0</v>
      </c>
      <c r="AK28" s="340">
        <v>0</v>
      </c>
      <c r="AL28" s="385">
        <v>0</v>
      </c>
      <c r="AM28" s="340">
        <v>0</v>
      </c>
      <c r="AN28" s="340">
        <v>0</v>
      </c>
      <c r="AO28" s="385">
        <v>0</v>
      </c>
      <c r="AP28" s="340">
        <v>0</v>
      </c>
      <c r="AQ28" s="340">
        <v>12065</v>
      </c>
      <c r="AR28" s="385">
        <v>0</v>
      </c>
      <c r="AS28" s="228" t="s">
        <v>286</v>
      </c>
      <c r="AT28" s="197">
        <v>2127</v>
      </c>
      <c r="AU28" s="340">
        <v>0</v>
      </c>
      <c r="AV28" s="340">
        <v>0</v>
      </c>
      <c r="AW28" s="385">
        <v>0</v>
      </c>
      <c r="AX28" s="340"/>
      <c r="AY28" s="340"/>
      <c r="AZ28" s="386">
        <v>0</v>
      </c>
      <c r="BA28" s="357"/>
      <c r="BB28" s="383"/>
      <c r="BC28" s="383"/>
      <c r="BD28" s="383"/>
      <c r="BE28" s="383"/>
    </row>
    <row r="29" spans="1:57" x14ac:dyDescent="0.25">
      <c r="A29" s="196" t="s">
        <v>287</v>
      </c>
      <c r="B29" s="197">
        <v>2129</v>
      </c>
      <c r="C29" s="340">
        <v>495482</v>
      </c>
      <c r="D29" s="340">
        <v>929179</v>
      </c>
      <c r="E29" s="384">
        <v>187.5303240077339</v>
      </c>
      <c r="F29" s="340">
        <v>128831</v>
      </c>
      <c r="G29" s="340">
        <v>223468</v>
      </c>
      <c r="H29" s="384">
        <v>173.45825150778927</v>
      </c>
      <c r="I29" s="340">
        <v>366651</v>
      </c>
      <c r="J29" s="340">
        <v>705711</v>
      </c>
      <c r="K29" s="384">
        <v>192.47486028948509</v>
      </c>
      <c r="L29" s="228" t="s">
        <v>287</v>
      </c>
      <c r="M29" s="197">
        <v>2129</v>
      </c>
      <c r="N29" s="340">
        <v>143287</v>
      </c>
      <c r="O29" s="340">
        <v>701042</v>
      </c>
      <c r="P29" s="384">
        <v>489.2572250099451</v>
      </c>
      <c r="Q29" s="340">
        <v>0</v>
      </c>
      <c r="R29" s="340">
        <v>0</v>
      </c>
      <c r="S29" s="384">
        <v>0</v>
      </c>
      <c r="T29" s="340">
        <v>0</v>
      </c>
      <c r="U29" s="340">
        <v>0</v>
      </c>
      <c r="V29" s="384">
        <v>0</v>
      </c>
      <c r="W29" s="228" t="s">
        <v>287</v>
      </c>
      <c r="X29" s="197">
        <v>2129</v>
      </c>
      <c r="Y29" s="340">
        <v>0</v>
      </c>
      <c r="Z29" s="340">
        <v>0</v>
      </c>
      <c r="AA29" s="385">
        <v>0</v>
      </c>
      <c r="AB29" s="340">
        <v>0</v>
      </c>
      <c r="AC29" s="340">
        <v>23828</v>
      </c>
      <c r="AD29" s="384">
        <v>0</v>
      </c>
      <c r="AE29" s="340">
        <v>0</v>
      </c>
      <c r="AF29" s="340">
        <v>0</v>
      </c>
      <c r="AG29" s="385">
        <v>0</v>
      </c>
      <c r="AH29" s="228" t="s">
        <v>287</v>
      </c>
      <c r="AI29" s="197">
        <v>2129</v>
      </c>
      <c r="AJ29" s="340">
        <v>0</v>
      </c>
      <c r="AK29" s="340">
        <v>0</v>
      </c>
      <c r="AL29" s="385">
        <v>0</v>
      </c>
      <c r="AM29" s="340">
        <v>20000</v>
      </c>
      <c r="AN29" s="340">
        <v>4619</v>
      </c>
      <c r="AO29" s="385">
        <v>23.094999999999999</v>
      </c>
      <c r="AP29" s="340">
        <v>203364</v>
      </c>
      <c r="AQ29" s="340">
        <v>50</v>
      </c>
      <c r="AR29" s="385">
        <v>2.4586455813221612E-2</v>
      </c>
      <c r="AS29" s="228" t="s">
        <v>287</v>
      </c>
      <c r="AT29" s="197">
        <v>2129</v>
      </c>
      <c r="AU29" s="340">
        <v>0</v>
      </c>
      <c r="AV29" s="340">
        <v>0</v>
      </c>
      <c r="AW29" s="385">
        <v>0</v>
      </c>
      <c r="AX29" s="340"/>
      <c r="AY29" s="340"/>
      <c r="AZ29" s="386">
        <v>0</v>
      </c>
      <c r="BA29" s="357"/>
      <c r="BB29" s="383"/>
      <c r="BC29" s="383"/>
      <c r="BD29" s="383"/>
      <c r="BE29" s="383"/>
    </row>
    <row r="30" spans="1:57" x14ac:dyDescent="0.25">
      <c r="A30" s="196" t="s">
        <v>288</v>
      </c>
      <c r="B30" s="197">
        <v>2131</v>
      </c>
      <c r="C30" s="340">
        <v>2000</v>
      </c>
      <c r="D30" s="340">
        <v>6069</v>
      </c>
      <c r="E30" s="384">
        <v>303.45</v>
      </c>
      <c r="F30" s="340">
        <v>2000</v>
      </c>
      <c r="G30" s="340">
        <v>5964</v>
      </c>
      <c r="H30" s="384">
        <v>298.20000000000005</v>
      </c>
      <c r="I30" s="340">
        <v>0</v>
      </c>
      <c r="J30" s="340">
        <v>105</v>
      </c>
      <c r="K30" s="384">
        <v>0</v>
      </c>
      <c r="L30" s="228" t="s">
        <v>288</v>
      </c>
      <c r="M30" s="197">
        <v>2131</v>
      </c>
      <c r="N30" s="340">
        <v>0</v>
      </c>
      <c r="O30" s="340">
        <v>105</v>
      </c>
      <c r="P30" s="384">
        <v>0</v>
      </c>
      <c r="Q30" s="340">
        <v>0</v>
      </c>
      <c r="R30" s="340">
        <v>105</v>
      </c>
      <c r="S30" s="384">
        <v>0</v>
      </c>
      <c r="T30" s="340">
        <v>0</v>
      </c>
      <c r="U30" s="340">
        <v>0</v>
      </c>
      <c r="V30" s="384">
        <v>0</v>
      </c>
      <c r="W30" s="228" t="s">
        <v>288</v>
      </c>
      <c r="X30" s="197">
        <v>2131</v>
      </c>
      <c r="Y30" s="340">
        <v>0</v>
      </c>
      <c r="Z30" s="340">
        <v>0</v>
      </c>
      <c r="AA30" s="385">
        <v>0</v>
      </c>
      <c r="AB30" s="340">
        <v>0</v>
      </c>
      <c r="AC30" s="340">
        <v>0</v>
      </c>
      <c r="AD30" s="384">
        <v>0</v>
      </c>
      <c r="AE30" s="340">
        <v>0</v>
      </c>
      <c r="AF30" s="340">
        <v>0</v>
      </c>
      <c r="AG30" s="385">
        <v>0</v>
      </c>
      <c r="AH30" s="228" t="s">
        <v>288</v>
      </c>
      <c r="AI30" s="197">
        <v>2131</v>
      </c>
      <c r="AJ30" s="340">
        <v>0</v>
      </c>
      <c r="AK30" s="340">
        <v>0</v>
      </c>
      <c r="AL30" s="385">
        <v>0</v>
      </c>
      <c r="AM30" s="340">
        <v>0</v>
      </c>
      <c r="AN30" s="340">
        <v>0</v>
      </c>
      <c r="AO30" s="385">
        <v>0</v>
      </c>
      <c r="AP30" s="340">
        <v>0</v>
      </c>
      <c r="AQ30" s="340">
        <v>0</v>
      </c>
      <c r="AR30" s="385">
        <v>0</v>
      </c>
      <c r="AS30" s="228" t="s">
        <v>288</v>
      </c>
      <c r="AT30" s="197">
        <v>2131</v>
      </c>
      <c r="AU30" s="340">
        <v>0</v>
      </c>
      <c r="AV30" s="340">
        <v>0</v>
      </c>
      <c r="AW30" s="385">
        <v>0</v>
      </c>
      <c r="AX30" s="340"/>
      <c r="AY30" s="340"/>
      <c r="AZ30" s="386">
        <v>0</v>
      </c>
      <c r="BA30" s="357"/>
      <c r="BB30" s="383"/>
      <c r="BC30" s="383"/>
      <c r="BD30" s="383"/>
      <c r="BE30" s="383"/>
    </row>
    <row r="31" spans="1:57" x14ac:dyDescent="0.25">
      <c r="A31" s="196" t="s">
        <v>289</v>
      </c>
      <c r="B31" s="197">
        <v>2132</v>
      </c>
      <c r="C31" s="340">
        <v>4239</v>
      </c>
      <c r="D31" s="340">
        <v>5036</v>
      </c>
      <c r="E31" s="384">
        <v>118.80160415192262</v>
      </c>
      <c r="F31" s="340">
        <v>4239</v>
      </c>
      <c r="G31" s="340">
        <v>5036</v>
      </c>
      <c r="H31" s="384">
        <v>118.80160415192262</v>
      </c>
      <c r="I31" s="340">
        <v>0</v>
      </c>
      <c r="J31" s="340">
        <v>0</v>
      </c>
      <c r="K31" s="384">
        <v>0</v>
      </c>
      <c r="L31" s="228" t="s">
        <v>289</v>
      </c>
      <c r="M31" s="197">
        <v>2132</v>
      </c>
      <c r="N31" s="340">
        <v>0</v>
      </c>
      <c r="O31" s="340">
        <v>0</v>
      </c>
      <c r="P31" s="384">
        <v>0</v>
      </c>
      <c r="Q31" s="340">
        <v>0</v>
      </c>
      <c r="R31" s="340">
        <v>0</v>
      </c>
      <c r="S31" s="384">
        <v>0</v>
      </c>
      <c r="T31" s="340">
        <v>0</v>
      </c>
      <c r="U31" s="340">
        <v>0</v>
      </c>
      <c r="V31" s="384">
        <v>0</v>
      </c>
      <c r="W31" s="228" t="s">
        <v>289</v>
      </c>
      <c r="X31" s="197">
        <v>2132</v>
      </c>
      <c r="Y31" s="340">
        <v>0</v>
      </c>
      <c r="Z31" s="340">
        <v>0</v>
      </c>
      <c r="AA31" s="385">
        <v>0</v>
      </c>
      <c r="AB31" s="340">
        <v>0</v>
      </c>
      <c r="AC31" s="340">
        <v>0</v>
      </c>
      <c r="AD31" s="384">
        <v>0</v>
      </c>
      <c r="AE31" s="340">
        <v>0</v>
      </c>
      <c r="AF31" s="340">
        <v>0</v>
      </c>
      <c r="AG31" s="385">
        <v>0</v>
      </c>
      <c r="AH31" s="228" t="s">
        <v>289</v>
      </c>
      <c r="AI31" s="197">
        <v>2132</v>
      </c>
      <c r="AJ31" s="340">
        <v>0</v>
      </c>
      <c r="AK31" s="340">
        <v>0</v>
      </c>
      <c r="AL31" s="385">
        <v>0</v>
      </c>
      <c r="AM31" s="340">
        <v>0</v>
      </c>
      <c r="AN31" s="340">
        <v>0</v>
      </c>
      <c r="AO31" s="385">
        <v>0</v>
      </c>
      <c r="AP31" s="340">
        <v>0</v>
      </c>
      <c r="AQ31" s="340">
        <v>0</v>
      </c>
      <c r="AR31" s="385">
        <v>0</v>
      </c>
      <c r="AS31" s="228" t="s">
        <v>289</v>
      </c>
      <c r="AT31" s="197">
        <v>2132</v>
      </c>
      <c r="AU31" s="340">
        <v>0</v>
      </c>
      <c r="AV31" s="340">
        <v>0</v>
      </c>
      <c r="AW31" s="385">
        <v>0</v>
      </c>
      <c r="AX31" s="340"/>
      <c r="AY31" s="340"/>
      <c r="AZ31" s="386">
        <v>0</v>
      </c>
      <c r="BA31" s="357"/>
      <c r="BB31" s="383"/>
      <c r="BC31" s="383"/>
      <c r="BD31" s="383"/>
      <c r="BE31" s="383"/>
    </row>
    <row r="32" spans="1:57" x14ac:dyDescent="0.25">
      <c r="A32" s="196" t="s">
        <v>290</v>
      </c>
      <c r="B32" s="197">
        <v>2133</v>
      </c>
      <c r="C32" s="340">
        <v>530</v>
      </c>
      <c r="D32" s="340">
        <v>195</v>
      </c>
      <c r="E32" s="384">
        <v>36.79245283018868</v>
      </c>
      <c r="F32" s="340">
        <v>530</v>
      </c>
      <c r="G32" s="340">
        <v>195</v>
      </c>
      <c r="H32" s="384">
        <v>36.79245283018868</v>
      </c>
      <c r="I32" s="340">
        <v>0</v>
      </c>
      <c r="J32" s="340">
        <v>0</v>
      </c>
      <c r="K32" s="384">
        <v>0</v>
      </c>
      <c r="L32" s="228" t="s">
        <v>290</v>
      </c>
      <c r="M32" s="197">
        <v>2133</v>
      </c>
      <c r="N32" s="340">
        <v>0</v>
      </c>
      <c r="O32" s="340">
        <v>0</v>
      </c>
      <c r="P32" s="384">
        <v>0</v>
      </c>
      <c r="Q32" s="340">
        <v>0</v>
      </c>
      <c r="R32" s="340">
        <v>0</v>
      </c>
      <c r="S32" s="384">
        <v>0</v>
      </c>
      <c r="T32" s="340">
        <v>0</v>
      </c>
      <c r="U32" s="340">
        <v>0</v>
      </c>
      <c r="V32" s="384">
        <v>0</v>
      </c>
      <c r="W32" s="228" t="s">
        <v>290</v>
      </c>
      <c r="X32" s="197">
        <v>2133</v>
      </c>
      <c r="Y32" s="340">
        <v>0</v>
      </c>
      <c r="Z32" s="340">
        <v>0</v>
      </c>
      <c r="AA32" s="385">
        <v>0</v>
      </c>
      <c r="AB32" s="340">
        <v>0</v>
      </c>
      <c r="AC32" s="340">
        <v>0</v>
      </c>
      <c r="AD32" s="384">
        <v>0</v>
      </c>
      <c r="AE32" s="340">
        <v>0</v>
      </c>
      <c r="AF32" s="340">
        <v>0</v>
      </c>
      <c r="AG32" s="385">
        <v>0</v>
      </c>
      <c r="AH32" s="228" t="s">
        <v>290</v>
      </c>
      <c r="AI32" s="197">
        <v>2133</v>
      </c>
      <c r="AJ32" s="340">
        <v>0</v>
      </c>
      <c r="AK32" s="340">
        <v>0</v>
      </c>
      <c r="AL32" s="385">
        <v>0</v>
      </c>
      <c r="AM32" s="340">
        <v>0</v>
      </c>
      <c r="AN32" s="340">
        <v>0</v>
      </c>
      <c r="AO32" s="385">
        <v>0</v>
      </c>
      <c r="AP32" s="340">
        <v>0</v>
      </c>
      <c r="AQ32" s="340">
        <v>0</v>
      </c>
      <c r="AR32" s="385">
        <v>0</v>
      </c>
      <c r="AS32" s="228" t="s">
        <v>290</v>
      </c>
      <c r="AT32" s="197">
        <v>2133</v>
      </c>
      <c r="AU32" s="340">
        <v>0</v>
      </c>
      <c r="AV32" s="340">
        <v>0</v>
      </c>
      <c r="AW32" s="385">
        <v>0</v>
      </c>
      <c r="AX32" s="340"/>
      <c r="AY32" s="340"/>
      <c r="AZ32" s="386">
        <v>0</v>
      </c>
      <c r="BA32" s="357"/>
      <c r="BB32" s="383"/>
      <c r="BC32" s="383"/>
      <c r="BD32" s="383"/>
      <c r="BE32" s="383"/>
    </row>
    <row r="33" spans="1:57" x14ac:dyDescent="0.25">
      <c r="A33" s="196" t="s">
        <v>291</v>
      </c>
      <c r="B33" s="197">
        <v>2134</v>
      </c>
      <c r="C33" s="340">
        <v>29</v>
      </c>
      <c r="D33" s="340">
        <v>19</v>
      </c>
      <c r="E33" s="384">
        <v>65.517241379310349</v>
      </c>
      <c r="F33" s="340">
        <v>29</v>
      </c>
      <c r="G33" s="340">
        <v>19</v>
      </c>
      <c r="H33" s="384">
        <v>65.517241379310349</v>
      </c>
      <c r="I33" s="340">
        <v>0</v>
      </c>
      <c r="J33" s="340">
        <v>0</v>
      </c>
      <c r="K33" s="384">
        <v>0</v>
      </c>
      <c r="L33" s="228" t="s">
        <v>291</v>
      </c>
      <c r="M33" s="197">
        <v>2134</v>
      </c>
      <c r="N33" s="340">
        <v>0</v>
      </c>
      <c r="O33" s="340">
        <v>0</v>
      </c>
      <c r="P33" s="384">
        <v>0</v>
      </c>
      <c r="Q33" s="340">
        <v>0</v>
      </c>
      <c r="R33" s="340">
        <v>0</v>
      </c>
      <c r="S33" s="384">
        <v>0</v>
      </c>
      <c r="T33" s="340">
        <v>0</v>
      </c>
      <c r="U33" s="340">
        <v>0</v>
      </c>
      <c r="V33" s="384">
        <v>0</v>
      </c>
      <c r="W33" s="228" t="s">
        <v>291</v>
      </c>
      <c r="X33" s="197">
        <v>2134</v>
      </c>
      <c r="Y33" s="340">
        <v>0</v>
      </c>
      <c r="Z33" s="340">
        <v>0</v>
      </c>
      <c r="AA33" s="385">
        <v>0</v>
      </c>
      <c r="AB33" s="340">
        <v>0</v>
      </c>
      <c r="AC33" s="340">
        <v>0</v>
      </c>
      <c r="AD33" s="384">
        <v>0</v>
      </c>
      <c r="AE33" s="340">
        <v>0</v>
      </c>
      <c r="AF33" s="340">
        <v>0</v>
      </c>
      <c r="AG33" s="385">
        <v>0</v>
      </c>
      <c r="AH33" s="228" t="s">
        <v>291</v>
      </c>
      <c r="AI33" s="197">
        <v>2134</v>
      </c>
      <c r="AJ33" s="340">
        <v>0</v>
      </c>
      <c r="AK33" s="340">
        <v>0</v>
      </c>
      <c r="AL33" s="385">
        <v>0</v>
      </c>
      <c r="AM33" s="340">
        <v>0</v>
      </c>
      <c r="AN33" s="340">
        <v>0</v>
      </c>
      <c r="AO33" s="385">
        <v>0</v>
      </c>
      <c r="AP33" s="340">
        <v>0</v>
      </c>
      <c r="AQ33" s="340">
        <v>0</v>
      </c>
      <c r="AR33" s="385">
        <v>0</v>
      </c>
      <c r="AS33" s="228" t="s">
        <v>291</v>
      </c>
      <c r="AT33" s="197">
        <v>2134</v>
      </c>
      <c r="AU33" s="340">
        <v>0</v>
      </c>
      <c r="AV33" s="340">
        <v>0</v>
      </c>
      <c r="AW33" s="385">
        <v>0</v>
      </c>
      <c r="AX33" s="340"/>
      <c r="AY33" s="340"/>
      <c r="AZ33" s="386">
        <v>0</v>
      </c>
      <c r="BA33" s="357"/>
      <c r="BB33" s="383"/>
      <c r="BC33" s="383"/>
      <c r="BD33" s="383"/>
      <c r="BE33" s="383"/>
    </row>
    <row r="34" spans="1:57" x14ac:dyDescent="0.25">
      <c r="A34" s="196" t="s">
        <v>292</v>
      </c>
      <c r="B34" s="197">
        <v>2136</v>
      </c>
      <c r="C34" s="340">
        <v>336</v>
      </c>
      <c r="D34" s="340">
        <v>131</v>
      </c>
      <c r="E34" s="384">
        <v>38.988095238095241</v>
      </c>
      <c r="F34" s="340">
        <v>336</v>
      </c>
      <c r="G34" s="340">
        <v>131</v>
      </c>
      <c r="H34" s="384">
        <v>38.988095238095241</v>
      </c>
      <c r="I34" s="340">
        <v>0</v>
      </c>
      <c r="J34" s="340">
        <v>0</v>
      </c>
      <c r="K34" s="384">
        <v>0</v>
      </c>
      <c r="L34" s="228" t="s">
        <v>292</v>
      </c>
      <c r="M34" s="197">
        <v>2136</v>
      </c>
      <c r="N34" s="340">
        <v>0</v>
      </c>
      <c r="O34" s="340">
        <v>0</v>
      </c>
      <c r="P34" s="384">
        <v>0</v>
      </c>
      <c r="Q34" s="340">
        <v>0</v>
      </c>
      <c r="R34" s="340">
        <v>0</v>
      </c>
      <c r="S34" s="384">
        <v>0</v>
      </c>
      <c r="T34" s="340">
        <v>0</v>
      </c>
      <c r="U34" s="340">
        <v>0</v>
      </c>
      <c r="V34" s="384">
        <v>0</v>
      </c>
      <c r="W34" s="228" t="s">
        <v>292</v>
      </c>
      <c r="X34" s="197">
        <v>2136</v>
      </c>
      <c r="Y34" s="340">
        <v>0</v>
      </c>
      <c r="Z34" s="340">
        <v>0</v>
      </c>
      <c r="AA34" s="385">
        <v>0</v>
      </c>
      <c r="AB34" s="340">
        <v>0</v>
      </c>
      <c r="AC34" s="340">
        <v>0</v>
      </c>
      <c r="AD34" s="384">
        <v>0</v>
      </c>
      <c r="AE34" s="340">
        <v>0</v>
      </c>
      <c r="AF34" s="340">
        <v>0</v>
      </c>
      <c r="AG34" s="385">
        <v>0</v>
      </c>
      <c r="AH34" s="228" t="s">
        <v>292</v>
      </c>
      <c r="AI34" s="197">
        <v>2136</v>
      </c>
      <c r="AJ34" s="340">
        <v>0</v>
      </c>
      <c r="AK34" s="340">
        <v>0</v>
      </c>
      <c r="AL34" s="385">
        <v>0</v>
      </c>
      <c r="AM34" s="340">
        <v>0</v>
      </c>
      <c r="AN34" s="340">
        <v>0</v>
      </c>
      <c r="AO34" s="385">
        <v>0</v>
      </c>
      <c r="AP34" s="340">
        <v>0</v>
      </c>
      <c r="AQ34" s="340">
        <v>0</v>
      </c>
      <c r="AR34" s="385">
        <v>0</v>
      </c>
      <c r="AS34" s="228" t="s">
        <v>292</v>
      </c>
      <c r="AT34" s="197">
        <v>2136</v>
      </c>
      <c r="AU34" s="340">
        <v>0</v>
      </c>
      <c r="AV34" s="340">
        <v>0</v>
      </c>
      <c r="AW34" s="385">
        <v>0</v>
      </c>
      <c r="AX34" s="340"/>
      <c r="AY34" s="340"/>
      <c r="AZ34" s="386">
        <v>0</v>
      </c>
      <c r="BA34" s="357"/>
      <c r="BB34" s="383"/>
      <c r="BC34" s="383"/>
      <c r="BD34" s="383"/>
      <c r="BE34" s="383"/>
    </row>
    <row r="35" spans="1:57" x14ac:dyDescent="0.25">
      <c r="A35" s="196" t="s">
        <v>293</v>
      </c>
      <c r="B35" s="197">
        <v>2137</v>
      </c>
      <c r="C35" s="340">
        <v>84</v>
      </c>
      <c r="D35" s="340">
        <v>764</v>
      </c>
      <c r="E35" s="384">
        <v>909.52380952380952</v>
      </c>
      <c r="F35" s="340">
        <v>84</v>
      </c>
      <c r="G35" s="340">
        <v>764</v>
      </c>
      <c r="H35" s="384">
        <v>909.52380952380952</v>
      </c>
      <c r="I35" s="340">
        <v>0</v>
      </c>
      <c r="J35" s="340">
        <v>0</v>
      </c>
      <c r="K35" s="384">
        <v>0</v>
      </c>
      <c r="L35" s="228" t="s">
        <v>293</v>
      </c>
      <c r="M35" s="197">
        <v>2137</v>
      </c>
      <c r="N35" s="340">
        <v>0</v>
      </c>
      <c r="O35" s="340">
        <v>0</v>
      </c>
      <c r="P35" s="384">
        <v>0</v>
      </c>
      <c r="Q35" s="340">
        <v>0</v>
      </c>
      <c r="R35" s="340">
        <v>0</v>
      </c>
      <c r="S35" s="384">
        <v>0</v>
      </c>
      <c r="T35" s="340">
        <v>0</v>
      </c>
      <c r="U35" s="340">
        <v>0</v>
      </c>
      <c r="V35" s="384">
        <v>0</v>
      </c>
      <c r="W35" s="228" t="s">
        <v>293</v>
      </c>
      <c r="X35" s="197">
        <v>2137</v>
      </c>
      <c r="Y35" s="340">
        <v>0</v>
      </c>
      <c r="Z35" s="340">
        <v>0</v>
      </c>
      <c r="AA35" s="385">
        <v>0</v>
      </c>
      <c r="AB35" s="340">
        <v>0</v>
      </c>
      <c r="AC35" s="340">
        <v>0</v>
      </c>
      <c r="AD35" s="384">
        <v>0</v>
      </c>
      <c r="AE35" s="340">
        <v>0</v>
      </c>
      <c r="AF35" s="340">
        <v>0</v>
      </c>
      <c r="AG35" s="385">
        <v>0</v>
      </c>
      <c r="AH35" s="228" t="s">
        <v>293</v>
      </c>
      <c r="AI35" s="197">
        <v>2137</v>
      </c>
      <c r="AJ35" s="340">
        <v>0</v>
      </c>
      <c r="AK35" s="340">
        <v>0</v>
      </c>
      <c r="AL35" s="385">
        <v>0</v>
      </c>
      <c r="AM35" s="340">
        <v>0</v>
      </c>
      <c r="AN35" s="340">
        <v>0</v>
      </c>
      <c r="AO35" s="385">
        <v>0</v>
      </c>
      <c r="AP35" s="340">
        <v>0</v>
      </c>
      <c r="AQ35" s="340">
        <v>0</v>
      </c>
      <c r="AR35" s="385">
        <v>0</v>
      </c>
      <c r="AS35" s="228" t="s">
        <v>293</v>
      </c>
      <c r="AT35" s="197">
        <v>2137</v>
      </c>
      <c r="AU35" s="340">
        <v>0</v>
      </c>
      <c r="AV35" s="340">
        <v>0</v>
      </c>
      <c r="AW35" s="385">
        <v>0</v>
      </c>
      <c r="AX35" s="340"/>
      <c r="AY35" s="340"/>
      <c r="AZ35" s="386">
        <v>0</v>
      </c>
      <c r="BA35" s="357"/>
      <c r="BB35" s="383"/>
      <c r="BC35" s="383"/>
      <c r="BD35" s="383"/>
      <c r="BE35" s="383"/>
    </row>
    <row r="36" spans="1:57" x14ac:dyDescent="0.25">
      <c r="A36" s="196" t="s">
        <v>294</v>
      </c>
      <c r="B36" s="197">
        <v>2138</v>
      </c>
      <c r="C36" s="340">
        <v>410</v>
      </c>
      <c r="D36" s="340">
        <v>647</v>
      </c>
      <c r="E36" s="384">
        <v>157.80487804878049</v>
      </c>
      <c r="F36" s="340">
        <v>10</v>
      </c>
      <c r="G36" s="340">
        <v>247</v>
      </c>
      <c r="H36" s="384">
        <v>2470</v>
      </c>
      <c r="I36" s="340">
        <v>400</v>
      </c>
      <c r="J36" s="340">
        <v>400</v>
      </c>
      <c r="K36" s="384">
        <v>100</v>
      </c>
      <c r="L36" s="228" t="s">
        <v>294</v>
      </c>
      <c r="M36" s="197">
        <v>2138</v>
      </c>
      <c r="N36" s="340">
        <v>400</v>
      </c>
      <c r="O36" s="340">
        <v>400</v>
      </c>
      <c r="P36" s="384">
        <v>100</v>
      </c>
      <c r="Q36" s="340">
        <v>400</v>
      </c>
      <c r="R36" s="340">
        <v>400</v>
      </c>
      <c r="S36" s="384">
        <v>100</v>
      </c>
      <c r="T36" s="340">
        <v>0</v>
      </c>
      <c r="U36" s="340">
        <v>0</v>
      </c>
      <c r="V36" s="384">
        <v>0</v>
      </c>
      <c r="W36" s="228" t="s">
        <v>294</v>
      </c>
      <c r="X36" s="197">
        <v>2138</v>
      </c>
      <c r="Y36" s="340">
        <v>0</v>
      </c>
      <c r="Z36" s="340">
        <v>0</v>
      </c>
      <c r="AA36" s="385">
        <v>0</v>
      </c>
      <c r="AB36" s="340">
        <v>0</v>
      </c>
      <c r="AC36" s="340">
        <v>0</v>
      </c>
      <c r="AD36" s="384">
        <v>0</v>
      </c>
      <c r="AE36" s="340">
        <v>0</v>
      </c>
      <c r="AF36" s="340">
        <v>0</v>
      </c>
      <c r="AG36" s="385">
        <v>0</v>
      </c>
      <c r="AH36" s="228" t="s">
        <v>294</v>
      </c>
      <c r="AI36" s="197">
        <v>2138</v>
      </c>
      <c r="AJ36" s="340">
        <v>0</v>
      </c>
      <c r="AK36" s="340">
        <v>0</v>
      </c>
      <c r="AL36" s="385">
        <v>0</v>
      </c>
      <c r="AM36" s="340">
        <v>0</v>
      </c>
      <c r="AN36" s="340">
        <v>0</v>
      </c>
      <c r="AO36" s="385">
        <v>0</v>
      </c>
      <c r="AP36" s="340">
        <v>0</v>
      </c>
      <c r="AQ36" s="340">
        <v>0</v>
      </c>
      <c r="AR36" s="385">
        <v>0</v>
      </c>
      <c r="AS36" s="228" t="s">
        <v>294</v>
      </c>
      <c r="AT36" s="197">
        <v>2138</v>
      </c>
      <c r="AU36" s="340">
        <v>0</v>
      </c>
      <c r="AV36" s="340">
        <v>0</v>
      </c>
      <c r="AW36" s="385">
        <v>0</v>
      </c>
      <c r="AX36" s="340"/>
      <c r="AY36" s="340"/>
      <c r="AZ36" s="386">
        <v>0</v>
      </c>
      <c r="BA36" s="357"/>
      <c r="BB36" s="383"/>
      <c r="BC36" s="383"/>
      <c r="BD36" s="383"/>
      <c r="BE36" s="383"/>
    </row>
    <row r="37" spans="1:57" x14ac:dyDescent="0.25">
      <c r="A37" s="196" t="s">
        <v>311</v>
      </c>
      <c r="B37" s="197">
        <v>2140</v>
      </c>
      <c r="C37" s="340">
        <v>35</v>
      </c>
      <c r="D37" s="340">
        <v>39</v>
      </c>
      <c r="E37" s="384">
        <v>111.42857142857143</v>
      </c>
      <c r="F37" s="340">
        <v>35</v>
      </c>
      <c r="G37" s="340">
        <v>39</v>
      </c>
      <c r="H37" s="384">
        <v>111.42857142857143</v>
      </c>
      <c r="I37" s="340">
        <v>0</v>
      </c>
      <c r="J37" s="340">
        <v>0</v>
      </c>
      <c r="K37" s="384">
        <v>0</v>
      </c>
      <c r="L37" s="228" t="s">
        <v>311</v>
      </c>
      <c r="M37" s="197">
        <v>2140</v>
      </c>
      <c r="N37" s="340">
        <v>0</v>
      </c>
      <c r="O37" s="340">
        <v>0</v>
      </c>
      <c r="P37" s="384">
        <v>0</v>
      </c>
      <c r="Q37" s="340">
        <v>0</v>
      </c>
      <c r="R37" s="340">
        <v>0</v>
      </c>
      <c r="S37" s="384">
        <v>0</v>
      </c>
      <c r="T37" s="340">
        <v>0</v>
      </c>
      <c r="U37" s="340">
        <v>0</v>
      </c>
      <c r="V37" s="384">
        <v>0</v>
      </c>
      <c r="W37" s="228" t="s">
        <v>311</v>
      </c>
      <c r="X37" s="197">
        <v>2140</v>
      </c>
      <c r="Y37" s="340">
        <v>0</v>
      </c>
      <c r="Z37" s="340">
        <v>0</v>
      </c>
      <c r="AA37" s="385">
        <v>0</v>
      </c>
      <c r="AB37" s="340">
        <v>0</v>
      </c>
      <c r="AC37" s="340">
        <v>0</v>
      </c>
      <c r="AD37" s="384">
        <v>0</v>
      </c>
      <c r="AE37" s="340">
        <v>0</v>
      </c>
      <c r="AF37" s="340">
        <v>0</v>
      </c>
      <c r="AG37" s="385">
        <v>0</v>
      </c>
      <c r="AH37" s="228" t="s">
        <v>311</v>
      </c>
      <c r="AI37" s="197">
        <v>2140</v>
      </c>
      <c r="AJ37" s="340">
        <v>0</v>
      </c>
      <c r="AK37" s="340">
        <v>0</v>
      </c>
      <c r="AL37" s="385">
        <v>0</v>
      </c>
      <c r="AM37" s="340">
        <v>0</v>
      </c>
      <c r="AN37" s="340">
        <v>0</v>
      </c>
      <c r="AO37" s="385">
        <v>0</v>
      </c>
      <c r="AP37" s="340">
        <v>0</v>
      </c>
      <c r="AQ37" s="340">
        <v>0</v>
      </c>
      <c r="AR37" s="385">
        <v>0</v>
      </c>
      <c r="AS37" s="228" t="s">
        <v>311</v>
      </c>
      <c r="AT37" s="197">
        <v>2140</v>
      </c>
      <c r="AU37" s="340">
        <v>0</v>
      </c>
      <c r="AV37" s="340">
        <v>0</v>
      </c>
      <c r="AW37" s="385">
        <v>0</v>
      </c>
      <c r="AX37" s="340"/>
      <c r="AY37" s="340"/>
      <c r="AZ37" s="386">
        <v>0</v>
      </c>
      <c r="BA37" s="357"/>
      <c r="BB37" s="383"/>
      <c r="BC37" s="383"/>
      <c r="BD37" s="383"/>
      <c r="BE37" s="383"/>
    </row>
    <row r="38" spans="1:57" x14ac:dyDescent="0.25">
      <c r="A38" s="196" t="s">
        <v>296</v>
      </c>
      <c r="B38" s="197">
        <v>2141</v>
      </c>
      <c r="C38" s="340">
        <v>0</v>
      </c>
      <c r="D38" s="340">
        <v>254</v>
      </c>
      <c r="E38" s="384">
        <v>0</v>
      </c>
      <c r="F38" s="340">
        <v>0</v>
      </c>
      <c r="G38" s="340">
        <v>254</v>
      </c>
      <c r="H38" s="384">
        <v>0</v>
      </c>
      <c r="I38" s="340">
        <v>0</v>
      </c>
      <c r="J38" s="340">
        <v>0</v>
      </c>
      <c r="K38" s="384">
        <v>0</v>
      </c>
      <c r="L38" s="228" t="s">
        <v>296</v>
      </c>
      <c r="M38" s="197">
        <v>2141</v>
      </c>
      <c r="N38" s="340">
        <v>0</v>
      </c>
      <c r="O38" s="340">
        <v>0</v>
      </c>
      <c r="P38" s="384">
        <v>0</v>
      </c>
      <c r="Q38" s="340">
        <v>0</v>
      </c>
      <c r="R38" s="340">
        <v>0</v>
      </c>
      <c r="S38" s="384">
        <v>0</v>
      </c>
      <c r="T38" s="340">
        <v>0</v>
      </c>
      <c r="U38" s="340">
        <v>0</v>
      </c>
      <c r="V38" s="384">
        <v>0</v>
      </c>
      <c r="W38" s="228" t="s">
        <v>296</v>
      </c>
      <c r="X38" s="197">
        <v>2141</v>
      </c>
      <c r="Y38" s="340">
        <v>0</v>
      </c>
      <c r="Z38" s="340">
        <v>0</v>
      </c>
      <c r="AA38" s="385">
        <v>0</v>
      </c>
      <c r="AB38" s="340">
        <v>0</v>
      </c>
      <c r="AC38" s="340">
        <v>0</v>
      </c>
      <c r="AD38" s="384">
        <v>0</v>
      </c>
      <c r="AE38" s="340">
        <v>0</v>
      </c>
      <c r="AF38" s="340">
        <v>0</v>
      </c>
      <c r="AG38" s="385">
        <v>0</v>
      </c>
      <c r="AH38" s="228" t="s">
        <v>296</v>
      </c>
      <c r="AI38" s="197">
        <v>2141</v>
      </c>
      <c r="AJ38" s="340">
        <v>0</v>
      </c>
      <c r="AK38" s="340">
        <v>0</v>
      </c>
      <c r="AL38" s="385">
        <v>0</v>
      </c>
      <c r="AM38" s="340">
        <v>0</v>
      </c>
      <c r="AN38" s="340">
        <v>0</v>
      </c>
      <c r="AO38" s="385">
        <v>0</v>
      </c>
      <c r="AP38" s="340">
        <v>0</v>
      </c>
      <c r="AQ38" s="340">
        <v>0</v>
      </c>
      <c r="AR38" s="385">
        <v>0</v>
      </c>
      <c r="AS38" s="228" t="s">
        <v>296</v>
      </c>
      <c r="AT38" s="197">
        <v>2141</v>
      </c>
      <c r="AU38" s="340">
        <v>0</v>
      </c>
      <c r="AV38" s="340">
        <v>0</v>
      </c>
      <c r="AW38" s="385">
        <v>0</v>
      </c>
      <c r="AX38" s="340"/>
      <c r="AY38" s="340"/>
      <c r="AZ38" s="386">
        <v>0</v>
      </c>
      <c r="BA38" s="357"/>
      <c r="BB38" s="383"/>
      <c r="BC38" s="383"/>
      <c r="BD38" s="383"/>
      <c r="BE38" s="383"/>
    </row>
    <row r="39" spans="1:57" x14ac:dyDescent="0.25">
      <c r="A39" s="196" t="s">
        <v>297</v>
      </c>
      <c r="B39" s="197">
        <v>2142</v>
      </c>
      <c r="C39" s="340">
        <v>0</v>
      </c>
      <c r="D39" s="340">
        <v>53914</v>
      </c>
      <c r="E39" s="384">
        <v>0</v>
      </c>
      <c r="F39" s="340">
        <v>0</v>
      </c>
      <c r="G39" s="340">
        <v>53914</v>
      </c>
      <c r="H39" s="384">
        <v>0</v>
      </c>
      <c r="I39" s="340">
        <v>0</v>
      </c>
      <c r="J39" s="340">
        <v>0</v>
      </c>
      <c r="K39" s="384">
        <v>0</v>
      </c>
      <c r="L39" s="228" t="s">
        <v>297</v>
      </c>
      <c r="M39" s="197">
        <v>2142</v>
      </c>
      <c r="N39" s="340">
        <v>0</v>
      </c>
      <c r="O39" s="340">
        <v>0</v>
      </c>
      <c r="P39" s="384">
        <v>0</v>
      </c>
      <c r="Q39" s="340">
        <v>0</v>
      </c>
      <c r="R39" s="340">
        <v>0</v>
      </c>
      <c r="S39" s="384">
        <v>0</v>
      </c>
      <c r="T39" s="340">
        <v>0</v>
      </c>
      <c r="U39" s="340">
        <v>0</v>
      </c>
      <c r="V39" s="384">
        <v>0</v>
      </c>
      <c r="W39" s="228" t="s">
        <v>297</v>
      </c>
      <c r="X39" s="197">
        <v>2142</v>
      </c>
      <c r="Y39" s="340">
        <v>0</v>
      </c>
      <c r="Z39" s="340">
        <v>0</v>
      </c>
      <c r="AA39" s="385">
        <v>0</v>
      </c>
      <c r="AB39" s="340">
        <v>0</v>
      </c>
      <c r="AC39" s="340">
        <v>0</v>
      </c>
      <c r="AD39" s="384">
        <v>0</v>
      </c>
      <c r="AE39" s="340">
        <v>0</v>
      </c>
      <c r="AF39" s="340">
        <v>0</v>
      </c>
      <c r="AG39" s="385">
        <v>0</v>
      </c>
      <c r="AH39" s="228" t="s">
        <v>297</v>
      </c>
      <c r="AI39" s="197">
        <v>2142</v>
      </c>
      <c r="AJ39" s="340">
        <v>0</v>
      </c>
      <c r="AK39" s="340">
        <v>0</v>
      </c>
      <c r="AL39" s="385">
        <v>0</v>
      </c>
      <c r="AM39" s="340">
        <v>0</v>
      </c>
      <c r="AN39" s="340">
        <v>0</v>
      </c>
      <c r="AO39" s="385">
        <v>0</v>
      </c>
      <c r="AP39" s="340">
        <v>0</v>
      </c>
      <c r="AQ39" s="340">
        <v>0</v>
      </c>
      <c r="AR39" s="385">
        <v>0</v>
      </c>
      <c r="AS39" s="228" t="s">
        <v>297</v>
      </c>
      <c r="AT39" s="197">
        <v>2142</v>
      </c>
      <c r="AU39" s="340">
        <v>0</v>
      </c>
      <c r="AV39" s="340">
        <v>0</v>
      </c>
      <c r="AW39" s="385">
        <v>0</v>
      </c>
      <c r="AX39" s="340"/>
      <c r="AY39" s="340"/>
      <c r="AZ39" s="386">
        <v>0</v>
      </c>
      <c r="BA39" s="357"/>
      <c r="BB39" s="383"/>
      <c r="BC39" s="383"/>
      <c r="BD39" s="383"/>
      <c r="BE39" s="383"/>
    </row>
    <row r="40" spans="1:57" x14ac:dyDescent="0.25">
      <c r="A40" s="196" t="s">
        <v>298</v>
      </c>
      <c r="B40" s="197">
        <v>2148</v>
      </c>
      <c r="C40" s="340">
        <v>1510519</v>
      </c>
      <c r="D40" s="340">
        <v>16796</v>
      </c>
      <c r="E40" s="384">
        <v>1.1119356989220262</v>
      </c>
      <c r="F40" s="340">
        <v>1469834</v>
      </c>
      <c r="G40" s="340">
        <v>22</v>
      </c>
      <c r="H40" s="384">
        <v>1.4967676621985883E-3</v>
      </c>
      <c r="I40" s="340">
        <v>40685</v>
      </c>
      <c r="J40" s="340">
        <v>16774</v>
      </c>
      <c r="K40" s="384">
        <v>41.228954160009835</v>
      </c>
      <c r="L40" s="228" t="s">
        <v>298</v>
      </c>
      <c r="M40" s="197">
        <v>2148</v>
      </c>
      <c r="N40" s="340">
        <v>27285</v>
      </c>
      <c r="O40" s="340">
        <v>16386</v>
      </c>
      <c r="P40" s="384">
        <v>60.054975261132491</v>
      </c>
      <c r="Q40" s="340">
        <v>0</v>
      </c>
      <c r="R40" s="340">
        <v>0</v>
      </c>
      <c r="S40" s="384">
        <v>0</v>
      </c>
      <c r="T40" s="340">
        <v>0</v>
      </c>
      <c r="U40" s="340">
        <v>0</v>
      </c>
      <c r="V40" s="384">
        <v>0</v>
      </c>
      <c r="W40" s="228" t="s">
        <v>298</v>
      </c>
      <c r="X40" s="197">
        <v>2148</v>
      </c>
      <c r="Y40" s="340">
        <v>0</v>
      </c>
      <c r="Z40" s="340">
        <v>0</v>
      </c>
      <c r="AA40" s="385">
        <v>0</v>
      </c>
      <c r="AB40" s="340">
        <v>9230</v>
      </c>
      <c r="AC40" s="340">
        <v>6835</v>
      </c>
      <c r="AD40" s="384">
        <v>74.05200433369447</v>
      </c>
      <c r="AE40" s="340">
        <v>18000</v>
      </c>
      <c r="AF40" s="340">
        <v>4116</v>
      </c>
      <c r="AG40" s="385">
        <v>22.866666666666667</v>
      </c>
      <c r="AH40" s="228" t="s">
        <v>298</v>
      </c>
      <c r="AI40" s="197">
        <v>2148</v>
      </c>
      <c r="AJ40" s="340">
        <v>55</v>
      </c>
      <c r="AK40" s="340">
        <v>5435</v>
      </c>
      <c r="AL40" s="385">
        <v>9881.818181818182</v>
      </c>
      <c r="AM40" s="340">
        <v>13400</v>
      </c>
      <c r="AN40" s="340">
        <v>388</v>
      </c>
      <c r="AO40" s="385">
        <v>2.8955223880597014</v>
      </c>
      <c r="AP40" s="340">
        <v>0</v>
      </c>
      <c r="AQ40" s="340">
        <v>0</v>
      </c>
      <c r="AR40" s="385">
        <v>0</v>
      </c>
      <c r="AS40" s="228" t="s">
        <v>298</v>
      </c>
      <c r="AT40" s="197">
        <v>2148</v>
      </c>
      <c r="AU40" s="340">
        <v>0</v>
      </c>
      <c r="AV40" s="340">
        <v>0</v>
      </c>
      <c r="AW40" s="385">
        <v>0</v>
      </c>
      <c r="AX40" s="340"/>
      <c r="AY40" s="340"/>
      <c r="AZ40" s="386">
        <v>0</v>
      </c>
      <c r="BA40" s="357"/>
      <c r="BB40" s="383"/>
      <c r="BC40" s="383"/>
      <c r="BD40" s="383"/>
      <c r="BE40" s="383"/>
    </row>
    <row r="41" spans="1:57" x14ac:dyDescent="0.25">
      <c r="A41" s="196" t="s">
        <v>299</v>
      </c>
      <c r="B41" s="197">
        <v>2151</v>
      </c>
      <c r="C41" s="340">
        <v>1139</v>
      </c>
      <c r="D41" s="340">
        <v>3196</v>
      </c>
      <c r="E41" s="384">
        <v>280.59701492537317</v>
      </c>
      <c r="F41" s="340">
        <v>639</v>
      </c>
      <c r="G41" s="340">
        <v>701</v>
      </c>
      <c r="H41" s="384">
        <v>109.70266040688577</v>
      </c>
      <c r="I41" s="340">
        <v>500</v>
      </c>
      <c r="J41" s="340">
        <v>2495</v>
      </c>
      <c r="K41" s="384">
        <v>499</v>
      </c>
      <c r="L41" s="228" t="s">
        <v>299</v>
      </c>
      <c r="M41" s="197">
        <v>2151</v>
      </c>
      <c r="N41" s="340">
        <v>500</v>
      </c>
      <c r="O41" s="340">
        <v>2495</v>
      </c>
      <c r="P41" s="384">
        <v>499</v>
      </c>
      <c r="Q41" s="340">
        <v>500</v>
      </c>
      <c r="R41" s="340">
        <v>1975</v>
      </c>
      <c r="S41" s="384">
        <v>395</v>
      </c>
      <c r="T41" s="340">
        <v>0</v>
      </c>
      <c r="U41" s="340">
        <v>0</v>
      </c>
      <c r="V41" s="384">
        <v>0</v>
      </c>
      <c r="W41" s="228" t="s">
        <v>299</v>
      </c>
      <c r="X41" s="197">
        <v>2151</v>
      </c>
      <c r="Y41" s="340">
        <v>0</v>
      </c>
      <c r="Z41" s="340">
        <v>520</v>
      </c>
      <c r="AA41" s="385">
        <v>0</v>
      </c>
      <c r="AB41" s="340">
        <v>0</v>
      </c>
      <c r="AC41" s="340">
        <v>0</v>
      </c>
      <c r="AD41" s="384">
        <v>0</v>
      </c>
      <c r="AE41" s="340">
        <v>0</v>
      </c>
      <c r="AF41" s="340">
        <v>0</v>
      </c>
      <c r="AG41" s="385">
        <v>0</v>
      </c>
      <c r="AH41" s="228" t="s">
        <v>299</v>
      </c>
      <c r="AI41" s="197">
        <v>2151</v>
      </c>
      <c r="AJ41" s="340">
        <v>0</v>
      </c>
      <c r="AK41" s="340">
        <v>0</v>
      </c>
      <c r="AL41" s="385">
        <v>0</v>
      </c>
      <c r="AM41" s="340">
        <v>0</v>
      </c>
      <c r="AN41" s="340">
        <v>0</v>
      </c>
      <c r="AO41" s="385">
        <v>0</v>
      </c>
      <c r="AP41" s="340">
        <v>0</v>
      </c>
      <c r="AQ41" s="340">
        <v>0</v>
      </c>
      <c r="AR41" s="385">
        <v>0</v>
      </c>
      <c r="AS41" s="228" t="s">
        <v>299</v>
      </c>
      <c r="AT41" s="197">
        <v>2151</v>
      </c>
      <c r="AU41" s="340">
        <v>0</v>
      </c>
      <c r="AV41" s="340">
        <v>0</v>
      </c>
      <c r="AW41" s="385">
        <v>0</v>
      </c>
      <c r="AX41" s="340"/>
      <c r="AY41" s="340"/>
      <c r="AZ41" s="386">
        <v>0</v>
      </c>
      <c r="BA41" s="357"/>
      <c r="BB41" s="383"/>
      <c r="BC41" s="383"/>
      <c r="BD41" s="383"/>
      <c r="BE41" s="383"/>
    </row>
    <row r="42" spans="1:57" x14ac:dyDescent="0.25">
      <c r="A42" s="196" t="s">
        <v>300</v>
      </c>
      <c r="B42" s="197">
        <v>2155</v>
      </c>
      <c r="C42" s="340">
        <v>6</v>
      </c>
      <c r="D42" s="340">
        <v>5</v>
      </c>
      <c r="E42" s="384">
        <v>83.333333333333343</v>
      </c>
      <c r="F42" s="340">
        <v>6</v>
      </c>
      <c r="G42" s="340">
        <v>5</v>
      </c>
      <c r="H42" s="384">
        <v>83.333333333333343</v>
      </c>
      <c r="I42" s="340">
        <v>0</v>
      </c>
      <c r="J42" s="340">
        <v>0</v>
      </c>
      <c r="K42" s="384">
        <v>0</v>
      </c>
      <c r="L42" s="228" t="s">
        <v>300</v>
      </c>
      <c r="M42" s="197">
        <v>2155</v>
      </c>
      <c r="N42" s="340">
        <v>0</v>
      </c>
      <c r="O42" s="340">
        <v>0</v>
      </c>
      <c r="P42" s="384">
        <v>0</v>
      </c>
      <c r="Q42" s="340">
        <v>0</v>
      </c>
      <c r="R42" s="340">
        <v>0</v>
      </c>
      <c r="S42" s="384">
        <v>0</v>
      </c>
      <c r="T42" s="340">
        <v>0</v>
      </c>
      <c r="U42" s="340">
        <v>0</v>
      </c>
      <c r="V42" s="384">
        <v>0</v>
      </c>
      <c r="W42" s="228" t="s">
        <v>300</v>
      </c>
      <c r="X42" s="197">
        <v>2155</v>
      </c>
      <c r="Y42" s="340">
        <v>0</v>
      </c>
      <c r="Z42" s="340">
        <v>0</v>
      </c>
      <c r="AA42" s="385">
        <v>0</v>
      </c>
      <c r="AB42" s="340">
        <v>0</v>
      </c>
      <c r="AC42" s="340">
        <v>0</v>
      </c>
      <c r="AD42" s="384">
        <v>0</v>
      </c>
      <c r="AE42" s="340">
        <v>0</v>
      </c>
      <c r="AF42" s="340">
        <v>0</v>
      </c>
      <c r="AG42" s="385">
        <v>0</v>
      </c>
      <c r="AH42" s="228" t="s">
        <v>300</v>
      </c>
      <c r="AI42" s="197">
        <v>2155</v>
      </c>
      <c r="AJ42" s="340">
        <v>0</v>
      </c>
      <c r="AK42" s="340">
        <v>0</v>
      </c>
      <c r="AL42" s="385">
        <v>0</v>
      </c>
      <c r="AM42" s="340">
        <v>0</v>
      </c>
      <c r="AN42" s="340">
        <v>0</v>
      </c>
      <c r="AO42" s="385">
        <v>0</v>
      </c>
      <c r="AP42" s="340">
        <v>0</v>
      </c>
      <c r="AQ42" s="340">
        <v>0</v>
      </c>
      <c r="AR42" s="385">
        <v>0</v>
      </c>
      <c r="AS42" s="228" t="s">
        <v>300</v>
      </c>
      <c r="AT42" s="197">
        <v>2155</v>
      </c>
      <c r="AU42" s="340">
        <v>0</v>
      </c>
      <c r="AV42" s="340">
        <v>0</v>
      </c>
      <c r="AW42" s="385">
        <v>0</v>
      </c>
      <c r="AX42" s="340"/>
      <c r="AY42" s="340"/>
      <c r="AZ42" s="386">
        <v>0</v>
      </c>
      <c r="BA42" s="357"/>
      <c r="BB42" s="383"/>
      <c r="BC42" s="383"/>
      <c r="BD42" s="383"/>
      <c r="BE42" s="383"/>
    </row>
    <row r="43" spans="1:57" ht="13.8" thickBot="1" x14ac:dyDescent="0.3">
      <c r="A43" s="201" t="s">
        <v>301</v>
      </c>
      <c r="B43" s="202">
        <v>2156</v>
      </c>
      <c r="C43" s="347">
        <v>0</v>
      </c>
      <c r="D43" s="347">
        <v>73</v>
      </c>
      <c r="E43" s="387">
        <v>0</v>
      </c>
      <c r="F43" s="347">
        <v>0</v>
      </c>
      <c r="G43" s="347">
        <v>73</v>
      </c>
      <c r="H43" s="387">
        <v>0</v>
      </c>
      <c r="I43" s="347">
        <v>0</v>
      </c>
      <c r="J43" s="347">
        <v>0</v>
      </c>
      <c r="K43" s="387">
        <v>0</v>
      </c>
      <c r="L43" s="350" t="s">
        <v>301</v>
      </c>
      <c r="M43" s="202">
        <v>2156</v>
      </c>
      <c r="N43" s="347">
        <v>0</v>
      </c>
      <c r="O43" s="347">
        <v>0</v>
      </c>
      <c r="P43" s="387">
        <v>0</v>
      </c>
      <c r="Q43" s="347">
        <v>0</v>
      </c>
      <c r="R43" s="347">
        <v>0</v>
      </c>
      <c r="S43" s="387">
        <v>0</v>
      </c>
      <c r="T43" s="347">
        <v>0</v>
      </c>
      <c r="U43" s="347">
        <v>0</v>
      </c>
      <c r="V43" s="387">
        <v>0</v>
      </c>
      <c r="W43" s="350" t="s">
        <v>301</v>
      </c>
      <c r="X43" s="202">
        <v>2156</v>
      </c>
      <c r="Y43" s="347">
        <v>10165</v>
      </c>
      <c r="Z43" s="347">
        <v>35029</v>
      </c>
      <c r="AA43" s="388">
        <v>344.60403344810624</v>
      </c>
      <c r="AB43" s="347">
        <v>0</v>
      </c>
      <c r="AC43" s="347">
        <v>0</v>
      </c>
      <c r="AD43" s="387">
        <v>0</v>
      </c>
      <c r="AE43" s="347">
        <v>0</v>
      </c>
      <c r="AF43" s="347">
        <v>0</v>
      </c>
      <c r="AG43" s="388">
        <v>0</v>
      </c>
      <c r="AH43" s="350" t="s">
        <v>301</v>
      </c>
      <c r="AI43" s="202">
        <v>2156</v>
      </c>
      <c r="AJ43" s="347">
        <v>0</v>
      </c>
      <c r="AK43" s="347">
        <v>0</v>
      </c>
      <c r="AL43" s="388">
        <v>0</v>
      </c>
      <c r="AM43" s="347">
        <v>0</v>
      </c>
      <c r="AN43" s="347">
        <v>0</v>
      </c>
      <c r="AO43" s="388">
        <v>0</v>
      </c>
      <c r="AP43" s="347">
        <v>0</v>
      </c>
      <c r="AQ43" s="347">
        <v>0</v>
      </c>
      <c r="AR43" s="388">
        <v>0</v>
      </c>
      <c r="AS43" s="350" t="s">
        <v>301</v>
      </c>
      <c r="AT43" s="202">
        <v>2156</v>
      </c>
      <c r="AU43" s="347">
        <v>0</v>
      </c>
      <c r="AV43" s="347">
        <v>0</v>
      </c>
      <c r="AW43" s="388">
        <v>0</v>
      </c>
      <c r="AX43" s="347"/>
      <c r="AY43" s="347"/>
      <c r="AZ43" s="389">
        <v>0</v>
      </c>
      <c r="BA43" s="357"/>
      <c r="BB43" s="383"/>
      <c r="BC43" s="383"/>
      <c r="BD43" s="383"/>
      <c r="BE43" s="383"/>
    </row>
    <row r="44" spans="1:57" ht="15" customHeight="1" thickBot="1" x14ac:dyDescent="0.3">
      <c r="A44" s="390" t="s">
        <v>472</v>
      </c>
      <c r="B44" s="391" t="s">
        <v>473</v>
      </c>
      <c r="C44" s="392">
        <v>2906212</v>
      </c>
      <c r="D44" s="392">
        <v>2440161</v>
      </c>
      <c r="E44" s="393">
        <v>83.96362687925037</v>
      </c>
      <c r="F44" s="394">
        <v>1690997</v>
      </c>
      <c r="G44" s="392">
        <v>1025608</v>
      </c>
      <c r="H44" s="393">
        <v>60.651083354967518</v>
      </c>
      <c r="I44" s="394">
        <v>1215215</v>
      </c>
      <c r="J44" s="392">
        <v>1414553</v>
      </c>
      <c r="K44" s="395">
        <v>116.40351707311052</v>
      </c>
      <c r="L44" s="390" t="s">
        <v>472</v>
      </c>
      <c r="M44" s="396" t="s">
        <v>473</v>
      </c>
      <c r="N44" s="392">
        <v>202053</v>
      </c>
      <c r="O44" s="392">
        <v>1141820</v>
      </c>
      <c r="P44" s="397">
        <v>565.10915452876225</v>
      </c>
      <c r="Q44" s="392">
        <v>14226</v>
      </c>
      <c r="R44" s="392">
        <v>123504</v>
      </c>
      <c r="S44" s="393">
        <v>868.15689582454661</v>
      </c>
      <c r="T44" s="392">
        <v>0</v>
      </c>
      <c r="U44" s="392">
        <v>5052</v>
      </c>
      <c r="V44" s="395">
        <v>0</v>
      </c>
      <c r="W44" s="390" t="s">
        <v>472</v>
      </c>
      <c r="X44" s="396" t="s">
        <v>473</v>
      </c>
      <c r="Y44" s="392">
        <v>10165</v>
      </c>
      <c r="Z44" s="392">
        <v>35029</v>
      </c>
      <c r="AA44" s="398">
        <v>344.60403344810624</v>
      </c>
      <c r="AB44" s="392">
        <v>9480</v>
      </c>
      <c r="AC44" s="392">
        <v>214362</v>
      </c>
      <c r="AD44" s="393">
        <v>2261.2025316455697</v>
      </c>
      <c r="AE44" s="392">
        <v>18000</v>
      </c>
      <c r="AF44" s="392">
        <v>33967</v>
      </c>
      <c r="AG44" s="395">
        <v>188.70555555555555</v>
      </c>
      <c r="AH44" s="390" t="s">
        <v>472</v>
      </c>
      <c r="AI44" s="396" t="s">
        <v>473</v>
      </c>
      <c r="AJ44" s="392">
        <v>755</v>
      </c>
      <c r="AK44" s="392">
        <v>37501</v>
      </c>
      <c r="AL44" s="397">
        <v>4967.0198675496686</v>
      </c>
      <c r="AM44" s="392">
        <v>41254</v>
      </c>
      <c r="AN44" s="392">
        <v>41549</v>
      </c>
      <c r="AO44" s="397">
        <v>100.71508217384981</v>
      </c>
      <c r="AP44" s="392">
        <v>971302</v>
      </c>
      <c r="AQ44" s="392">
        <v>222834</v>
      </c>
      <c r="AR44" s="395">
        <v>22.941783297058997</v>
      </c>
      <c r="AS44" s="390" t="s">
        <v>472</v>
      </c>
      <c r="AT44" s="396" t="s">
        <v>473</v>
      </c>
      <c r="AU44" s="392">
        <v>606</v>
      </c>
      <c r="AV44" s="392">
        <v>8350</v>
      </c>
      <c r="AW44" s="395">
        <v>1377.8877887788778</v>
      </c>
      <c r="AX44" s="392">
        <v>0</v>
      </c>
      <c r="AY44" s="392">
        <v>0</v>
      </c>
      <c r="AZ44" s="395">
        <v>0</v>
      </c>
      <c r="BA44" s="399"/>
      <c r="BB44" s="383"/>
      <c r="BC44" s="383"/>
      <c r="BD44" s="383"/>
      <c r="BE44" s="383"/>
    </row>
    <row r="45" spans="1:57" ht="13.8" thickTop="1" x14ac:dyDescent="0.25">
      <c r="A45" s="354"/>
      <c r="B45" s="355"/>
      <c r="C45" s="356"/>
      <c r="D45" s="356"/>
      <c r="E45" s="400"/>
      <c r="F45" s="356"/>
      <c r="G45" s="356"/>
      <c r="H45" s="357"/>
      <c r="L45" s="354"/>
      <c r="M45" s="355"/>
      <c r="W45" s="354"/>
      <c r="X45" s="355"/>
      <c r="AH45" s="354"/>
      <c r="AI45" s="355"/>
      <c r="AS45" s="354"/>
      <c r="AT45" s="355"/>
      <c r="BB45" s="383"/>
      <c r="BC45" s="383"/>
      <c r="BD45" s="383"/>
      <c r="BE45" s="383"/>
    </row>
    <row r="46" spans="1:57" s="383" customFormat="1" x14ac:dyDescent="0.25">
      <c r="A46" s="401"/>
      <c r="B46" s="326"/>
      <c r="C46" s="326"/>
      <c r="D46" s="326"/>
      <c r="E46" s="360"/>
      <c r="F46" s="326"/>
      <c r="G46" s="326"/>
      <c r="H46" s="326"/>
      <c r="I46" s="326"/>
      <c r="J46" s="326"/>
      <c r="L46" s="401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6"/>
      <c r="AE46" s="326"/>
      <c r="AF46" s="326"/>
      <c r="AG46" s="326"/>
      <c r="AH46" s="401"/>
      <c r="AI46" s="326"/>
      <c r="AP46" s="356"/>
      <c r="AQ46" s="356"/>
      <c r="AS46" s="401"/>
      <c r="AT46" s="326"/>
    </row>
    <row r="47" spans="1:57" x14ac:dyDescent="0.25">
      <c r="C47" s="383"/>
      <c r="D47" s="383"/>
      <c r="F47" s="383"/>
      <c r="G47" s="383"/>
      <c r="I47" s="383"/>
      <c r="J47" s="383"/>
      <c r="N47" s="383">
        <v>0</v>
      </c>
      <c r="O47" s="383">
        <v>0</v>
      </c>
      <c r="Q47" s="383">
        <v>0</v>
      </c>
      <c r="R47" s="383">
        <v>0</v>
      </c>
      <c r="T47" s="383"/>
      <c r="U47" s="383"/>
      <c r="Y47" s="383"/>
      <c r="Z47" s="383"/>
      <c r="AB47" s="383"/>
      <c r="AC47" s="383"/>
      <c r="AE47" s="383"/>
      <c r="AF47" s="383"/>
      <c r="AJ47" s="383"/>
      <c r="AK47" s="383"/>
      <c r="AM47" s="383"/>
      <c r="AN47" s="383"/>
      <c r="AP47" s="383"/>
      <c r="AQ47" s="383"/>
      <c r="AU47" s="383"/>
      <c r="AV47" s="383"/>
      <c r="AX47" s="383"/>
      <c r="AY47" s="383"/>
      <c r="BB47" s="383"/>
      <c r="BC47" s="383"/>
      <c r="BD47" s="383"/>
      <c r="BE47" s="383"/>
    </row>
    <row r="48" spans="1:57" x14ac:dyDescent="0.25">
      <c r="C48" s="383"/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  <c r="P48" s="383"/>
      <c r="Q48" s="383"/>
      <c r="R48" s="383"/>
      <c r="S48" s="383"/>
      <c r="T48" s="383"/>
      <c r="U48" s="383"/>
      <c r="Y48" s="383"/>
      <c r="Z48" s="383"/>
      <c r="AA48" s="383"/>
      <c r="AB48" s="383"/>
      <c r="AC48" s="383"/>
      <c r="AD48" s="383"/>
      <c r="AE48" s="383"/>
      <c r="AF48" s="383"/>
      <c r="AJ48" s="383"/>
      <c r="AK48" s="383"/>
      <c r="AL48" s="383"/>
      <c r="AM48" s="383"/>
      <c r="AP48" s="383"/>
      <c r="AQ48" s="383"/>
      <c r="AU48" s="383"/>
      <c r="AV48" s="383"/>
      <c r="BB48" s="383"/>
      <c r="BC48" s="383"/>
      <c r="BD48" s="383"/>
      <c r="BE48" s="383"/>
    </row>
    <row r="49" spans="4:7" x14ac:dyDescent="0.25">
      <c r="D49" s="403"/>
      <c r="E49" s="404"/>
      <c r="F49" s="404"/>
      <c r="G49" s="404"/>
    </row>
  </sheetData>
  <mergeCells count="25">
    <mergeCell ref="L4:L6"/>
    <mergeCell ref="A4:A6"/>
    <mergeCell ref="B4:B6"/>
    <mergeCell ref="C4:E6"/>
    <mergeCell ref="F4:H6"/>
    <mergeCell ref="I4:K6"/>
    <mergeCell ref="AJ4:AL6"/>
    <mergeCell ref="M4:M6"/>
    <mergeCell ref="N4:P6"/>
    <mergeCell ref="Q4:S6"/>
    <mergeCell ref="T4:V6"/>
    <mergeCell ref="W4:W6"/>
    <mergeCell ref="X4:X6"/>
    <mergeCell ref="Y4:AA6"/>
    <mergeCell ref="AB4:AD6"/>
    <mergeCell ref="AE4:AG6"/>
    <mergeCell ref="AH4:AH6"/>
    <mergeCell ref="AI4:AI6"/>
    <mergeCell ref="BD6:BE6"/>
    <mergeCell ref="AM4:AO6"/>
    <mergeCell ref="AP4:AR6"/>
    <mergeCell ref="AS4:AS6"/>
    <mergeCell ref="AT4:AW6"/>
    <mergeCell ref="AX4:AZ6"/>
    <mergeCell ref="BB6:B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C1"/>
    </sheetView>
  </sheetViews>
  <sheetFormatPr defaultRowHeight="14.4" x14ac:dyDescent="0.3"/>
  <cols>
    <col min="1" max="1" width="2.5546875" customWidth="1"/>
    <col min="3" max="3" width="82.5546875" bestFit="1" customWidth="1"/>
    <col min="4" max="7" width="16.21875" customWidth="1"/>
    <col min="257" max="257" width="2.5546875" customWidth="1"/>
    <col min="259" max="259" width="82.5546875" bestFit="1" customWidth="1"/>
    <col min="260" max="263" width="16.21875" customWidth="1"/>
    <col min="513" max="513" width="2.5546875" customWidth="1"/>
    <col min="515" max="515" width="82.5546875" bestFit="1" customWidth="1"/>
    <col min="516" max="519" width="16.21875" customWidth="1"/>
    <col min="769" max="769" width="2.5546875" customWidth="1"/>
    <col min="771" max="771" width="82.5546875" bestFit="1" customWidth="1"/>
    <col min="772" max="775" width="16.21875" customWidth="1"/>
    <col min="1025" max="1025" width="2.5546875" customWidth="1"/>
    <col min="1027" max="1027" width="82.5546875" bestFit="1" customWidth="1"/>
    <col min="1028" max="1031" width="16.21875" customWidth="1"/>
    <col min="1281" max="1281" width="2.5546875" customWidth="1"/>
    <col min="1283" max="1283" width="82.5546875" bestFit="1" customWidth="1"/>
    <col min="1284" max="1287" width="16.21875" customWidth="1"/>
    <col min="1537" max="1537" width="2.5546875" customWidth="1"/>
    <col min="1539" max="1539" width="82.5546875" bestFit="1" customWidth="1"/>
    <col min="1540" max="1543" width="16.21875" customWidth="1"/>
    <col min="1793" max="1793" width="2.5546875" customWidth="1"/>
    <col min="1795" max="1795" width="82.5546875" bestFit="1" customWidth="1"/>
    <col min="1796" max="1799" width="16.21875" customWidth="1"/>
    <col min="2049" max="2049" width="2.5546875" customWidth="1"/>
    <col min="2051" max="2051" width="82.5546875" bestFit="1" customWidth="1"/>
    <col min="2052" max="2055" width="16.21875" customWidth="1"/>
    <col min="2305" max="2305" width="2.5546875" customWidth="1"/>
    <col min="2307" max="2307" width="82.5546875" bestFit="1" customWidth="1"/>
    <col min="2308" max="2311" width="16.21875" customWidth="1"/>
    <col min="2561" max="2561" width="2.5546875" customWidth="1"/>
    <col min="2563" max="2563" width="82.5546875" bestFit="1" customWidth="1"/>
    <col min="2564" max="2567" width="16.21875" customWidth="1"/>
    <col min="2817" max="2817" width="2.5546875" customWidth="1"/>
    <col min="2819" max="2819" width="82.5546875" bestFit="1" customWidth="1"/>
    <col min="2820" max="2823" width="16.21875" customWidth="1"/>
    <col min="3073" max="3073" width="2.5546875" customWidth="1"/>
    <col min="3075" max="3075" width="82.5546875" bestFit="1" customWidth="1"/>
    <col min="3076" max="3079" width="16.21875" customWidth="1"/>
    <col min="3329" max="3329" width="2.5546875" customWidth="1"/>
    <col min="3331" max="3331" width="82.5546875" bestFit="1" customWidth="1"/>
    <col min="3332" max="3335" width="16.21875" customWidth="1"/>
    <col min="3585" max="3585" width="2.5546875" customWidth="1"/>
    <col min="3587" max="3587" width="82.5546875" bestFit="1" customWidth="1"/>
    <col min="3588" max="3591" width="16.21875" customWidth="1"/>
    <col min="3841" max="3841" width="2.5546875" customWidth="1"/>
    <col min="3843" max="3843" width="82.5546875" bestFit="1" customWidth="1"/>
    <col min="3844" max="3847" width="16.21875" customWidth="1"/>
    <col min="4097" max="4097" width="2.5546875" customWidth="1"/>
    <col min="4099" max="4099" width="82.5546875" bestFit="1" customWidth="1"/>
    <col min="4100" max="4103" width="16.21875" customWidth="1"/>
    <col min="4353" max="4353" width="2.5546875" customWidth="1"/>
    <col min="4355" max="4355" width="82.5546875" bestFit="1" customWidth="1"/>
    <col min="4356" max="4359" width="16.21875" customWidth="1"/>
    <col min="4609" max="4609" width="2.5546875" customWidth="1"/>
    <col min="4611" max="4611" width="82.5546875" bestFit="1" customWidth="1"/>
    <col min="4612" max="4615" width="16.21875" customWidth="1"/>
    <col min="4865" max="4865" width="2.5546875" customWidth="1"/>
    <col min="4867" max="4867" width="82.5546875" bestFit="1" customWidth="1"/>
    <col min="4868" max="4871" width="16.21875" customWidth="1"/>
    <col min="5121" max="5121" width="2.5546875" customWidth="1"/>
    <col min="5123" max="5123" width="82.5546875" bestFit="1" customWidth="1"/>
    <col min="5124" max="5127" width="16.21875" customWidth="1"/>
    <col min="5377" max="5377" width="2.5546875" customWidth="1"/>
    <col min="5379" max="5379" width="82.5546875" bestFit="1" customWidth="1"/>
    <col min="5380" max="5383" width="16.21875" customWidth="1"/>
    <col min="5633" max="5633" width="2.5546875" customWidth="1"/>
    <col min="5635" max="5635" width="82.5546875" bestFit="1" customWidth="1"/>
    <col min="5636" max="5639" width="16.21875" customWidth="1"/>
    <col min="5889" max="5889" width="2.5546875" customWidth="1"/>
    <col min="5891" max="5891" width="82.5546875" bestFit="1" customWidth="1"/>
    <col min="5892" max="5895" width="16.21875" customWidth="1"/>
    <col min="6145" max="6145" width="2.5546875" customWidth="1"/>
    <col min="6147" max="6147" width="82.5546875" bestFit="1" customWidth="1"/>
    <col min="6148" max="6151" width="16.21875" customWidth="1"/>
    <col min="6401" max="6401" width="2.5546875" customWidth="1"/>
    <col min="6403" max="6403" width="82.5546875" bestFit="1" customWidth="1"/>
    <col min="6404" max="6407" width="16.21875" customWidth="1"/>
    <col min="6657" max="6657" width="2.5546875" customWidth="1"/>
    <col min="6659" max="6659" width="82.5546875" bestFit="1" customWidth="1"/>
    <col min="6660" max="6663" width="16.21875" customWidth="1"/>
    <col min="6913" max="6913" width="2.5546875" customWidth="1"/>
    <col min="6915" max="6915" width="82.5546875" bestFit="1" customWidth="1"/>
    <col min="6916" max="6919" width="16.21875" customWidth="1"/>
    <col min="7169" max="7169" width="2.5546875" customWidth="1"/>
    <col min="7171" max="7171" width="82.5546875" bestFit="1" customWidth="1"/>
    <col min="7172" max="7175" width="16.21875" customWidth="1"/>
    <col min="7425" max="7425" width="2.5546875" customWidth="1"/>
    <col min="7427" max="7427" width="82.5546875" bestFit="1" customWidth="1"/>
    <col min="7428" max="7431" width="16.21875" customWidth="1"/>
    <col min="7681" max="7681" width="2.5546875" customWidth="1"/>
    <col min="7683" max="7683" width="82.5546875" bestFit="1" customWidth="1"/>
    <col min="7684" max="7687" width="16.21875" customWidth="1"/>
    <col min="7937" max="7937" width="2.5546875" customWidth="1"/>
    <col min="7939" max="7939" width="82.5546875" bestFit="1" customWidth="1"/>
    <col min="7940" max="7943" width="16.21875" customWidth="1"/>
    <col min="8193" max="8193" width="2.5546875" customWidth="1"/>
    <col min="8195" max="8195" width="82.5546875" bestFit="1" customWidth="1"/>
    <col min="8196" max="8199" width="16.21875" customWidth="1"/>
    <col min="8449" max="8449" width="2.5546875" customWidth="1"/>
    <col min="8451" max="8451" width="82.5546875" bestFit="1" customWidth="1"/>
    <col min="8452" max="8455" width="16.21875" customWidth="1"/>
    <col min="8705" max="8705" width="2.5546875" customWidth="1"/>
    <col min="8707" max="8707" width="82.5546875" bestFit="1" customWidth="1"/>
    <col min="8708" max="8711" width="16.21875" customWidth="1"/>
    <col min="8961" max="8961" width="2.5546875" customWidth="1"/>
    <col min="8963" max="8963" width="82.5546875" bestFit="1" customWidth="1"/>
    <col min="8964" max="8967" width="16.21875" customWidth="1"/>
    <col min="9217" max="9217" width="2.5546875" customWidth="1"/>
    <col min="9219" max="9219" width="82.5546875" bestFit="1" customWidth="1"/>
    <col min="9220" max="9223" width="16.21875" customWidth="1"/>
    <col min="9473" max="9473" width="2.5546875" customWidth="1"/>
    <col min="9475" max="9475" width="82.5546875" bestFit="1" customWidth="1"/>
    <col min="9476" max="9479" width="16.21875" customWidth="1"/>
    <col min="9729" max="9729" width="2.5546875" customWidth="1"/>
    <col min="9731" max="9731" width="82.5546875" bestFit="1" customWidth="1"/>
    <col min="9732" max="9735" width="16.21875" customWidth="1"/>
    <col min="9985" max="9985" width="2.5546875" customWidth="1"/>
    <col min="9987" max="9987" width="82.5546875" bestFit="1" customWidth="1"/>
    <col min="9988" max="9991" width="16.21875" customWidth="1"/>
    <col min="10241" max="10241" width="2.5546875" customWidth="1"/>
    <col min="10243" max="10243" width="82.5546875" bestFit="1" customWidth="1"/>
    <col min="10244" max="10247" width="16.21875" customWidth="1"/>
    <col min="10497" max="10497" width="2.5546875" customWidth="1"/>
    <col min="10499" max="10499" width="82.5546875" bestFit="1" customWidth="1"/>
    <col min="10500" max="10503" width="16.21875" customWidth="1"/>
    <col min="10753" max="10753" width="2.5546875" customWidth="1"/>
    <col min="10755" max="10755" width="82.5546875" bestFit="1" customWidth="1"/>
    <col min="10756" max="10759" width="16.21875" customWidth="1"/>
    <col min="11009" max="11009" width="2.5546875" customWidth="1"/>
    <col min="11011" max="11011" width="82.5546875" bestFit="1" customWidth="1"/>
    <col min="11012" max="11015" width="16.21875" customWidth="1"/>
    <col min="11265" max="11265" width="2.5546875" customWidth="1"/>
    <col min="11267" max="11267" width="82.5546875" bestFit="1" customWidth="1"/>
    <col min="11268" max="11271" width="16.21875" customWidth="1"/>
    <col min="11521" max="11521" width="2.5546875" customWidth="1"/>
    <col min="11523" max="11523" width="82.5546875" bestFit="1" customWidth="1"/>
    <col min="11524" max="11527" width="16.21875" customWidth="1"/>
    <col min="11777" max="11777" width="2.5546875" customWidth="1"/>
    <col min="11779" max="11779" width="82.5546875" bestFit="1" customWidth="1"/>
    <col min="11780" max="11783" width="16.21875" customWidth="1"/>
    <col min="12033" max="12033" width="2.5546875" customWidth="1"/>
    <col min="12035" max="12035" width="82.5546875" bestFit="1" customWidth="1"/>
    <col min="12036" max="12039" width="16.21875" customWidth="1"/>
    <col min="12289" max="12289" width="2.5546875" customWidth="1"/>
    <col min="12291" max="12291" width="82.5546875" bestFit="1" customWidth="1"/>
    <col min="12292" max="12295" width="16.21875" customWidth="1"/>
    <col min="12545" max="12545" width="2.5546875" customWidth="1"/>
    <col min="12547" max="12547" width="82.5546875" bestFit="1" customWidth="1"/>
    <col min="12548" max="12551" width="16.21875" customWidth="1"/>
    <col min="12801" max="12801" width="2.5546875" customWidth="1"/>
    <col min="12803" max="12803" width="82.5546875" bestFit="1" customWidth="1"/>
    <col min="12804" max="12807" width="16.21875" customWidth="1"/>
    <col min="13057" max="13057" width="2.5546875" customWidth="1"/>
    <col min="13059" max="13059" width="82.5546875" bestFit="1" customWidth="1"/>
    <col min="13060" max="13063" width="16.21875" customWidth="1"/>
    <col min="13313" max="13313" width="2.5546875" customWidth="1"/>
    <col min="13315" max="13315" width="82.5546875" bestFit="1" customWidth="1"/>
    <col min="13316" max="13319" width="16.21875" customWidth="1"/>
    <col min="13569" max="13569" width="2.5546875" customWidth="1"/>
    <col min="13571" max="13571" width="82.5546875" bestFit="1" customWidth="1"/>
    <col min="13572" max="13575" width="16.21875" customWidth="1"/>
    <col min="13825" max="13825" width="2.5546875" customWidth="1"/>
    <col min="13827" max="13827" width="82.5546875" bestFit="1" customWidth="1"/>
    <col min="13828" max="13831" width="16.21875" customWidth="1"/>
    <col min="14081" max="14081" width="2.5546875" customWidth="1"/>
    <col min="14083" max="14083" width="82.5546875" bestFit="1" customWidth="1"/>
    <col min="14084" max="14087" width="16.21875" customWidth="1"/>
    <col min="14337" max="14337" width="2.5546875" customWidth="1"/>
    <col min="14339" max="14339" width="82.5546875" bestFit="1" customWidth="1"/>
    <col min="14340" max="14343" width="16.21875" customWidth="1"/>
    <col min="14593" max="14593" width="2.5546875" customWidth="1"/>
    <col min="14595" max="14595" width="82.5546875" bestFit="1" customWidth="1"/>
    <col min="14596" max="14599" width="16.21875" customWidth="1"/>
    <col min="14849" max="14849" width="2.5546875" customWidth="1"/>
    <col min="14851" max="14851" width="82.5546875" bestFit="1" customWidth="1"/>
    <col min="14852" max="14855" width="16.21875" customWidth="1"/>
    <col min="15105" max="15105" width="2.5546875" customWidth="1"/>
    <col min="15107" max="15107" width="82.5546875" bestFit="1" customWidth="1"/>
    <col min="15108" max="15111" width="16.21875" customWidth="1"/>
    <col min="15361" max="15361" width="2.5546875" customWidth="1"/>
    <col min="15363" max="15363" width="82.5546875" bestFit="1" customWidth="1"/>
    <col min="15364" max="15367" width="16.21875" customWidth="1"/>
    <col min="15617" max="15617" width="2.5546875" customWidth="1"/>
    <col min="15619" max="15619" width="82.5546875" bestFit="1" customWidth="1"/>
    <col min="15620" max="15623" width="16.21875" customWidth="1"/>
    <col min="15873" max="15873" width="2.5546875" customWidth="1"/>
    <col min="15875" max="15875" width="82.5546875" bestFit="1" customWidth="1"/>
    <col min="15876" max="15879" width="16.21875" customWidth="1"/>
    <col min="16129" max="16129" width="2.5546875" customWidth="1"/>
    <col min="16131" max="16131" width="82.5546875" bestFit="1" customWidth="1"/>
    <col min="16132" max="16135" width="16.21875" customWidth="1"/>
  </cols>
  <sheetData>
    <row r="1" spans="1:7" x14ac:dyDescent="0.3">
      <c r="A1" s="1373"/>
      <c r="B1" s="1374"/>
      <c r="C1" s="1374"/>
      <c r="D1" s="405"/>
      <c r="E1" s="405"/>
      <c r="F1" s="405"/>
      <c r="G1" s="406" t="s">
        <v>474</v>
      </c>
    </row>
    <row r="2" spans="1:7" x14ac:dyDescent="0.3">
      <c r="A2" s="1375"/>
      <c r="B2" s="1376"/>
      <c r="C2" s="1376"/>
      <c r="D2" s="405"/>
      <c r="E2" s="405"/>
      <c r="F2" s="405"/>
      <c r="G2" s="406" t="s">
        <v>2</v>
      </c>
    </row>
    <row r="3" spans="1:7" x14ac:dyDescent="0.3">
      <c r="A3" s="405"/>
      <c r="B3" s="407"/>
      <c r="C3" s="1377" t="s">
        <v>115</v>
      </c>
      <c r="D3" s="1378"/>
      <c r="E3" s="1378"/>
      <c r="F3" s="1378"/>
      <c r="G3" s="1378"/>
    </row>
    <row r="4" spans="1:7" x14ac:dyDescent="0.3">
      <c r="A4" s="405"/>
      <c r="B4" s="407"/>
      <c r="C4" s="1379" t="s">
        <v>475</v>
      </c>
      <c r="D4" s="1378"/>
      <c r="E4" s="1378"/>
      <c r="F4" s="1378"/>
      <c r="G4" s="1378"/>
    </row>
    <row r="5" spans="1:7" x14ac:dyDescent="0.3">
      <c r="A5" s="405"/>
      <c r="B5" s="407"/>
      <c r="C5" s="408"/>
      <c r="D5" s="409"/>
      <c r="E5" s="409"/>
      <c r="F5" s="409"/>
      <c r="G5" s="409"/>
    </row>
    <row r="6" spans="1:7" x14ac:dyDescent="0.3">
      <c r="A6" s="405"/>
      <c r="B6" s="409"/>
      <c r="C6" s="410"/>
      <c r="D6" s="411"/>
      <c r="E6" s="411"/>
      <c r="F6" s="411"/>
      <c r="G6" s="411"/>
    </row>
    <row r="7" spans="1:7" ht="15" thickBot="1" x14ac:dyDescent="0.35">
      <c r="A7" s="405"/>
      <c r="B7" s="407"/>
      <c r="C7" s="412"/>
      <c r="D7" s="413"/>
      <c r="E7" s="405"/>
      <c r="F7" s="405"/>
      <c r="G7" s="414"/>
    </row>
    <row r="8" spans="1:7" ht="27" thickBot="1" x14ac:dyDescent="0.35">
      <c r="A8" s="407"/>
      <c r="B8" s="415" t="s">
        <v>476</v>
      </c>
      <c r="C8" s="416" t="s">
        <v>477</v>
      </c>
      <c r="D8" s="417" t="s">
        <v>478</v>
      </c>
      <c r="E8" s="417" t="s">
        <v>479</v>
      </c>
      <c r="F8" s="418" t="s">
        <v>224</v>
      </c>
      <c r="G8" s="419" t="s">
        <v>8</v>
      </c>
    </row>
    <row r="9" spans="1:7" ht="22.5" customHeight="1" thickBot="1" x14ac:dyDescent="0.35">
      <c r="A9" s="411"/>
      <c r="B9" s="420" t="s">
        <v>9</v>
      </c>
      <c r="C9" s="421" t="s">
        <v>10</v>
      </c>
      <c r="D9" s="422">
        <v>58403</v>
      </c>
      <c r="E9" s="422">
        <v>69885</v>
      </c>
      <c r="F9" s="422">
        <v>54606876</v>
      </c>
      <c r="G9" s="423">
        <v>78138.192745224296</v>
      </c>
    </row>
    <row r="10" spans="1:7" x14ac:dyDescent="0.3">
      <c r="A10" s="407"/>
      <c r="B10" s="424"/>
      <c r="C10" s="425"/>
      <c r="D10" s="426"/>
      <c r="E10" s="426"/>
      <c r="F10" s="426"/>
      <c r="G10" s="427" t="s">
        <v>473</v>
      </c>
    </row>
    <row r="11" spans="1:7" x14ac:dyDescent="0.3">
      <c r="A11" s="428"/>
      <c r="B11" s="429" t="s">
        <v>480</v>
      </c>
      <c r="C11" s="430" t="s">
        <v>481</v>
      </c>
      <c r="D11" s="431">
        <v>58403</v>
      </c>
      <c r="E11" s="431">
        <v>69885</v>
      </c>
      <c r="F11" s="431">
        <v>30542072</v>
      </c>
      <c r="G11" s="432">
        <v>43703.329756027764</v>
      </c>
    </row>
    <row r="12" spans="1:7" x14ac:dyDescent="0.3">
      <c r="A12" s="428"/>
      <c r="B12" s="433"/>
      <c r="C12" s="434" t="s">
        <v>482</v>
      </c>
      <c r="D12" s="435"/>
      <c r="E12" s="435"/>
      <c r="F12" s="436"/>
      <c r="G12" s="437" t="s">
        <v>473</v>
      </c>
    </row>
    <row r="13" spans="1:7" x14ac:dyDescent="0.3">
      <c r="A13" s="428"/>
      <c r="B13" s="438" t="s">
        <v>483</v>
      </c>
      <c r="C13" s="439" t="s">
        <v>484</v>
      </c>
      <c r="D13" s="436">
        <v>57750</v>
      </c>
      <c r="E13" s="436">
        <v>57750</v>
      </c>
      <c r="F13" s="436">
        <v>1642901</v>
      </c>
      <c r="G13" s="437">
        <v>2844.8502164502165</v>
      </c>
    </row>
    <row r="14" spans="1:7" x14ac:dyDescent="0.3">
      <c r="A14" s="428"/>
      <c r="B14" s="438" t="s">
        <v>485</v>
      </c>
      <c r="C14" s="439" t="s">
        <v>486</v>
      </c>
      <c r="D14" s="436">
        <v>0</v>
      </c>
      <c r="E14" s="436">
        <v>0</v>
      </c>
      <c r="F14" s="436">
        <v>11437497</v>
      </c>
      <c r="G14" s="437">
        <v>0</v>
      </c>
    </row>
    <row r="15" spans="1:7" x14ac:dyDescent="0.3">
      <c r="A15" s="428"/>
      <c r="B15" s="438" t="s">
        <v>487</v>
      </c>
      <c r="C15" s="439" t="s">
        <v>488</v>
      </c>
      <c r="D15" s="436">
        <v>0</v>
      </c>
      <c r="E15" s="436">
        <v>0</v>
      </c>
      <c r="F15" s="436">
        <v>0</v>
      </c>
      <c r="G15" s="437">
        <v>0</v>
      </c>
    </row>
    <row r="16" spans="1:7" x14ac:dyDescent="0.3">
      <c r="A16" s="428"/>
      <c r="B16" s="438" t="s">
        <v>489</v>
      </c>
      <c r="C16" s="439" t="s">
        <v>490</v>
      </c>
      <c r="D16" s="436">
        <v>0</v>
      </c>
      <c r="E16" s="436">
        <v>0</v>
      </c>
      <c r="F16" s="436">
        <v>0</v>
      </c>
      <c r="G16" s="437">
        <v>0</v>
      </c>
    </row>
    <row r="17" spans="1:7" x14ac:dyDescent="0.3">
      <c r="A17" s="428"/>
      <c r="B17" s="438" t="s">
        <v>491</v>
      </c>
      <c r="C17" s="439" t="s">
        <v>492</v>
      </c>
      <c r="D17" s="436">
        <v>653</v>
      </c>
      <c r="E17" s="436">
        <v>12135</v>
      </c>
      <c r="F17" s="436">
        <v>17461674</v>
      </c>
      <c r="G17" s="437">
        <v>143895.12978986403</v>
      </c>
    </row>
    <row r="18" spans="1:7" x14ac:dyDescent="0.3">
      <c r="A18" s="428"/>
      <c r="B18" s="440" t="s">
        <v>493</v>
      </c>
      <c r="C18" s="441" t="s">
        <v>494</v>
      </c>
      <c r="D18" s="435">
        <v>0</v>
      </c>
      <c r="E18" s="435">
        <v>0</v>
      </c>
      <c r="F18" s="435">
        <v>24064804</v>
      </c>
      <c r="G18" s="442">
        <v>0</v>
      </c>
    </row>
    <row r="19" spans="1:7" x14ac:dyDescent="0.3">
      <c r="A19" s="411"/>
      <c r="B19" s="438" t="s">
        <v>495</v>
      </c>
      <c r="C19" s="439" t="s">
        <v>496</v>
      </c>
      <c r="D19" s="436">
        <v>0</v>
      </c>
      <c r="E19" s="436">
        <v>0</v>
      </c>
      <c r="F19" s="436">
        <v>23454183</v>
      </c>
      <c r="G19" s="437">
        <v>0</v>
      </c>
    </row>
    <row r="20" spans="1:7" ht="15" thickBot="1" x14ac:dyDescent="0.35">
      <c r="A20" s="411"/>
      <c r="B20" s="443" t="s">
        <v>497</v>
      </c>
      <c r="C20" s="444" t="s">
        <v>498</v>
      </c>
      <c r="D20" s="436">
        <v>0</v>
      </c>
      <c r="E20" s="436">
        <v>0</v>
      </c>
      <c r="F20" s="436">
        <v>610621</v>
      </c>
      <c r="G20" s="437">
        <v>0</v>
      </c>
    </row>
    <row r="21" spans="1:7" ht="22.5" customHeight="1" thickBot="1" x14ac:dyDescent="0.35">
      <c r="A21" s="411"/>
      <c r="B21" s="420" t="s">
        <v>50</v>
      </c>
      <c r="C21" s="445" t="s">
        <v>51</v>
      </c>
      <c r="D21" s="446">
        <v>95205</v>
      </c>
      <c r="E21" s="446">
        <v>99456</v>
      </c>
      <c r="F21" s="446">
        <v>37613026</v>
      </c>
      <c r="G21" s="423">
        <v>37818.760054697552</v>
      </c>
    </row>
    <row r="22" spans="1:7" x14ac:dyDescent="0.3">
      <c r="A22" s="411"/>
      <c r="B22" s="447"/>
      <c r="C22" s="448"/>
      <c r="D22" s="449"/>
      <c r="E22" s="449"/>
      <c r="F22" s="449"/>
      <c r="G22" s="450"/>
    </row>
    <row r="23" spans="1:7" x14ac:dyDescent="0.3">
      <c r="A23" s="411"/>
      <c r="B23" s="429" t="s">
        <v>499</v>
      </c>
      <c r="C23" s="451" t="s">
        <v>500</v>
      </c>
      <c r="D23" s="452">
        <v>95205</v>
      </c>
      <c r="E23" s="452">
        <v>99456</v>
      </c>
      <c r="F23" s="452">
        <v>37613026</v>
      </c>
      <c r="G23" s="453">
        <v>37818.760054697552</v>
      </c>
    </row>
    <row r="24" spans="1:7" x14ac:dyDescent="0.3">
      <c r="A24" s="411"/>
      <c r="B24" s="438" t="s">
        <v>501</v>
      </c>
      <c r="C24" s="454" t="s">
        <v>502</v>
      </c>
      <c r="D24" s="455">
        <v>95205</v>
      </c>
      <c r="E24" s="455">
        <v>99456</v>
      </c>
      <c r="F24" s="455">
        <v>23197625</v>
      </c>
      <c r="G24" s="437">
        <v>23324.510336229087</v>
      </c>
    </row>
    <row r="25" spans="1:7" x14ac:dyDescent="0.3">
      <c r="A25" s="411"/>
      <c r="B25" s="443" t="s">
        <v>503</v>
      </c>
      <c r="C25" s="456" t="s">
        <v>504</v>
      </c>
      <c r="D25" s="455">
        <v>0</v>
      </c>
      <c r="E25" s="455">
        <v>0</v>
      </c>
      <c r="F25" s="455">
        <v>14415401</v>
      </c>
      <c r="G25" s="437">
        <v>0</v>
      </c>
    </row>
    <row r="26" spans="1:7" x14ac:dyDescent="0.3">
      <c r="A26" s="411"/>
      <c r="B26" s="438"/>
      <c r="C26" s="434" t="s">
        <v>482</v>
      </c>
      <c r="D26" s="455"/>
      <c r="E26" s="455"/>
      <c r="F26" s="455"/>
      <c r="G26" s="437">
        <v>0</v>
      </c>
    </row>
    <row r="27" spans="1:7" x14ac:dyDescent="0.3">
      <c r="A27" s="411"/>
      <c r="B27" s="438" t="s">
        <v>505</v>
      </c>
      <c r="C27" s="457" t="s">
        <v>506</v>
      </c>
      <c r="D27" s="455">
        <v>0</v>
      </c>
      <c r="E27" s="455">
        <v>0</v>
      </c>
      <c r="F27" s="455">
        <v>12726237</v>
      </c>
      <c r="G27" s="437">
        <v>0</v>
      </c>
    </row>
    <row r="28" spans="1:7" x14ac:dyDescent="0.3">
      <c r="A28" s="411"/>
      <c r="B28" s="438" t="s">
        <v>507</v>
      </c>
      <c r="C28" s="457" t="s">
        <v>508</v>
      </c>
      <c r="D28" s="455">
        <v>0</v>
      </c>
      <c r="E28" s="455">
        <v>0</v>
      </c>
      <c r="F28" s="455">
        <v>600000</v>
      </c>
      <c r="G28" s="437">
        <v>0</v>
      </c>
    </row>
    <row r="29" spans="1:7" x14ac:dyDescent="0.3">
      <c r="A29" s="411"/>
      <c r="B29" s="438" t="s">
        <v>509</v>
      </c>
      <c r="C29" s="457" t="s">
        <v>510</v>
      </c>
      <c r="D29" s="455">
        <v>0</v>
      </c>
      <c r="E29" s="455">
        <v>0</v>
      </c>
      <c r="F29" s="455">
        <v>1089164</v>
      </c>
      <c r="G29" s="437">
        <v>0</v>
      </c>
    </row>
    <row r="30" spans="1:7" x14ac:dyDescent="0.3">
      <c r="A30" s="411"/>
      <c r="B30" s="438" t="s">
        <v>511</v>
      </c>
      <c r="C30" s="457" t="s">
        <v>512</v>
      </c>
      <c r="D30" s="455">
        <v>0</v>
      </c>
      <c r="E30" s="455">
        <v>0</v>
      </c>
      <c r="F30" s="455">
        <v>0</v>
      </c>
      <c r="G30" s="437">
        <v>0</v>
      </c>
    </row>
    <row r="31" spans="1:7" ht="17.25" customHeight="1" thickBot="1" x14ac:dyDescent="0.35">
      <c r="A31" s="411"/>
      <c r="B31" s="458" t="s">
        <v>513</v>
      </c>
      <c r="C31" s="459" t="s">
        <v>72</v>
      </c>
      <c r="D31" s="460">
        <v>-36802</v>
      </c>
      <c r="E31" s="460">
        <v>-29571</v>
      </c>
      <c r="F31" s="460">
        <v>16993850</v>
      </c>
      <c r="G31" s="461">
        <v>-57467.958472828104</v>
      </c>
    </row>
    <row r="32" spans="1:7" ht="15" thickTop="1" x14ac:dyDescent="0.3">
      <c r="A32" s="411"/>
      <c r="B32" s="407"/>
      <c r="C32" s="405"/>
      <c r="D32" s="405"/>
      <c r="E32" s="462"/>
      <c r="F32" s="405"/>
      <c r="G32" s="414"/>
    </row>
  </sheetData>
  <mergeCells count="4">
    <mergeCell ref="A1:C1"/>
    <mergeCell ref="A2:C2"/>
    <mergeCell ref="C3:G3"/>
    <mergeCell ref="C4:G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0"/>
  <sheetViews>
    <sheetView workbookViewId="0"/>
  </sheetViews>
  <sheetFormatPr defaultRowHeight="14.4" x14ac:dyDescent="0.3"/>
  <cols>
    <col min="1" max="1" width="53.5546875" bestFit="1" customWidth="1"/>
    <col min="2" max="13" width="12.21875" customWidth="1"/>
    <col min="257" max="257" width="53.5546875" bestFit="1" customWidth="1"/>
    <col min="258" max="269" width="10.77734375" customWidth="1"/>
    <col min="513" max="513" width="53.5546875" bestFit="1" customWidth="1"/>
    <col min="514" max="525" width="10.77734375" customWidth="1"/>
    <col min="769" max="769" width="53.5546875" bestFit="1" customWidth="1"/>
    <col min="770" max="781" width="10.77734375" customWidth="1"/>
    <col min="1025" max="1025" width="53.5546875" bestFit="1" customWidth="1"/>
    <col min="1026" max="1037" width="10.77734375" customWidth="1"/>
    <col min="1281" max="1281" width="53.5546875" bestFit="1" customWidth="1"/>
    <col min="1282" max="1293" width="10.77734375" customWidth="1"/>
    <col min="1537" max="1537" width="53.5546875" bestFit="1" customWidth="1"/>
    <col min="1538" max="1549" width="10.77734375" customWidth="1"/>
    <col min="1793" max="1793" width="53.5546875" bestFit="1" customWidth="1"/>
    <col min="1794" max="1805" width="10.77734375" customWidth="1"/>
    <col min="2049" max="2049" width="53.5546875" bestFit="1" customWidth="1"/>
    <col min="2050" max="2061" width="10.77734375" customWidth="1"/>
    <col min="2305" max="2305" width="53.5546875" bestFit="1" customWidth="1"/>
    <col min="2306" max="2317" width="10.77734375" customWidth="1"/>
    <col min="2561" max="2561" width="53.5546875" bestFit="1" customWidth="1"/>
    <col min="2562" max="2573" width="10.77734375" customWidth="1"/>
    <col min="2817" max="2817" width="53.5546875" bestFit="1" customWidth="1"/>
    <col min="2818" max="2829" width="10.77734375" customWidth="1"/>
    <col min="3073" max="3073" width="53.5546875" bestFit="1" customWidth="1"/>
    <col min="3074" max="3085" width="10.77734375" customWidth="1"/>
    <col min="3329" max="3329" width="53.5546875" bestFit="1" customWidth="1"/>
    <col min="3330" max="3341" width="10.77734375" customWidth="1"/>
    <col min="3585" max="3585" width="53.5546875" bestFit="1" customWidth="1"/>
    <col min="3586" max="3597" width="10.77734375" customWidth="1"/>
    <col min="3841" max="3841" width="53.5546875" bestFit="1" customWidth="1"/>
    <col min="3842" max="3853" width="10.77734375" customWidth="1"/>
    <col min="4097" max="4097" width="53.5546875" bestFit="1" customWidth="1"/>
    <col min="4098" max="4109" width="10.77734375" customWidth="1"/>
    <col min="4353" max="4353" width="53.5546875" bestFit="1" customWidth="1"/>
    <col min="4354" max="4365" width="10.77734375" customWidth="1"/>
    <col min="4609" max="4609" width="53.5546875" bestFit="1" customWidth="1"/>
    <col min="4610" max="4621" width="10.77734375" customWidth="1"/>
    <col min="4865" max="4865" width="53.5546875" bestFit="1" customWidth="1"/>
    <col min="4866" max="4877" width="10.77734375" customWidth="1"/>
    <col min="5121" max="5121" width="53.5546875" bestFit="1" customWidth="1"/>
    <col min="5122" max="5133" width="10.77734375" customWidth="1"/>
    <col min="5377" max="5377" width="53.5546875" bestFit="1" customWidth="1"/>
    <col min="5378" max="5389" width="10.77734375" customWidth="1"/>
    <col min="5633" max="5633" width="53.5546875" bestFit="1" customWidth="1"/>
    <col min="5634" max="5645" width="10.77734375" customWidth="1"/>
    <col min="5889" max="5889" width="53.5546875" bestFit="1" customWidth="1"/>
    <col min="5890" max="5901" width="10.77734375" customWidth="1"/>
    <col min="6145" max="6145" width="53.5546875" bestFit="1" customWidth="1"/>
    <col min="6146" max="6157" width="10.77734375" customWidth="1"/>
    <col min="6401" max="6401" width="53.5546875" bestFit="1" customWidth="1"/>
    <col min="6402" max="6413" width="10.77734375" customWidth="1"/>
    <col min="6657" max="6657" width="53.5546875" bestFit="1" customWidth="1"/>
    <col min="6658" max="6669" width="10.77734375" customWidth="1"/>
    <col min="6913" max="6913" width="53.5546875" bestFit="1" customWidth="1"/>
    <col min="6914" max="6925" width="10.77734375" customWidth="1"/>
    <col min="7169" max="7169" width="53.5546875" bestFit="1" customWidth="1"/>
    <col min="7170" max="7181" width="10.77734375" customWidth="1"/>
    <col min="7425" max="7425" width="53.5546875" bestFit="1" customWidth="1"/>
    <col min="7426" max="7437" width="10.77734375" customWidth="1"/>
    <col min="7681" max="7681" width="53.5546875" bestFit="1" customWidth="1"/>
    <col min="7682" max="7693" width="10.77734375" customWidth="1"/>
    <col min="7937" max="7937" width="53.5546875" bestFit="1" customWidth="1"/>
    <col min="7938" max="7949" width="10.77734375" customWidth="1"/>
    <col min="8193" max="8193" width="53.5546875" bestFit="1" customWidth="1"/>
    <col min="8194" max="8205" width="10.77734375" customWidth="1"/>
    <col min="8449" max="8449" width="53.5546875" bestFit="1" customWidth="1"/>
    <col min="8450" max="8461" width="10.77734375" customWidth="1"/>
    <col min="8705" max="8705" width="53.5546875" bestFit="1" customWidth="1"/>
    <col min="8706" max="8717" width="10.77734375" customWidth="1"/>
    <col min="8961" max="8961" width="53.5546875" bestFit="1" customWidth="1"/>
    <col min="8962" max="8973" width="10.77734375" customWidth="1"/>
    <col min="9217" max="9217" width="53.5546875" bestFit="1" customWidth="1"/>
    <col min="9218" max="9229" width="10.77734375" customWidth="1"/>
    <col min="9473" max="9473" width="53.5546875" bestFit="1" customWidth="1"/>
    <col min="9474" max="9485" width="10.77734375" customWidth="1"/>
    <col min="9729" max="9729" width="53.5546875" bestFit="1" customWidth="1"/>
    <col min="9730" max="9741" width="10.77734375" customWidth="1"/>
    <col min="9985" max="9985" width="53.5546875" bestFit="1" customWidth="1"/>
    <col min="9986" max="9997" width="10.77734375" customWidth="1"/>
    <col min="10241" max="10241" width="53.5546875" bestFit="1" customWidth="1"/>
    <col min="10242" max="10253" width="10.77734375" customWidth="1"/>
    <col min="10497" max="10497" width="53.5546875" bestFit="1" customWidth="1"/>
    <col min="10498" max="10509" width="10.77734375" customWidth="1"/>
    <col min="10753" max="10753" width="53.5546875" bestFit="1" customWidth="1"/>
    <col min="10754" max="10765" width="10.77734375" customWidth="1"/>
    <col min="11009" max="11009" width="53.5546875" bestFit="1" customWidth="1"/>
    <col min="11010" max="11021" width="10.77734375" customWidth="1"/>
    <col min="11265" max="11265" width="53.5546875" bestFit="1" customWidth="1"/>
    <col min="11266" max="11277" width="10.77734375" customWidth="1"/>
    <col min="11521" max="11521" width="53.5546875" bestFit="1" customWidth="1"/>
    <col min="11522" max="11533" width="10.77734375" customWidth="1"/>
    <col min="11777" max="11777" width="53.5546875" bestFit="1" customWidth="1"/>
    <col min="11778" max="11789" width="10.77734375" customWidth="1"/>
    <col min="12033" max="12033" width="53.5546875" bestFit="1" customWidth="1"/>
    <col min="12034" max="12045" width="10.77734375" customWidth="1"/>
    <col min="12289" max="12289" width="53.5546875" bestFit="1" customWidth="1"/>
    <col min="12290" max="12301" width="10.77734375" customWidth="1"/>
    <col min="12545" max="12545" width="53.5546875" bestFit="1" customWidth="1"/>
    <col min="12546" max="12557" width="10.77734375" customWidth="1"/>
    <col min="12801" max="12801" width="53.5546875" bestFit="1" customWidth="1"/>
    <col min="12802" max="12813" width="10.77734375" customWidth="1"/>
    <col min="13057" max="13057" width="53.5546875" bestFit="1" customWidth="1"/>
    <col min="13058" max="13069" width="10.77734375" customWidth="1"/>
    <col min="13313" max="13313" width="53.5546875" bestFit="1" customWidth="1"/>
    <col min="13314" max="13325" width="10.77734375" customWidth="1"/>
    <col min="13569" max="13569" width="53.5546875" bestFit="1" customWidth="1"/>
    <col min="13570" max="13581" width="10.77734375" customWidth="1"/>
    <col min="13825" max="13825" width="53.5546875" bestFit="1" customWidth="1"/>
    <col min="13826" max="13837" width="10.77734375" customWidth="1"/>
    <col min="14081" max="14081" width="53.5546875" bestFit="1" customWidth="1"/>
    <col min="14082" max="14093" width="10.77734375" customWidth="1"/>
    <col min="14337" max="14337" width="53.5546875" bestFit="1" customWidth="1"/>
    <col min="14338" max="14349" width="10.77734375" customWidth="1"/>
    <col min="14593" max="14593" width="53.5546875" bestFit="1" customWidth="1"/>
    <col min="14594" max="14605" width="10.77734375" customWidth="1"/>
    <col min="14849" max="14849" width="53.5546875" bestFit="1" customWidth="1"/>
    <col min="14850" max="14861" width="10.77734375" customWidth="1"/>
    <col min="15105" max="15105" width="53.5546875" bestFit="1" customWidth="1"/>
    <col min="15106" max="15117" width="10.77734375" customWidth="1"/>
    <col min="15361" max="15361" width="53.5546875" bestFit="1" customWidth="1"/>
    <col min="15362" max="15373" width="10.77734375" customWidth="1"/>
    <col min="15617" max="15617" width="53.5546875" bestFit="1" customWidth="1"/>
    <col min="15618" max="15629" width="10.77734375" customWidth="1"/>
    <col min="15873" max="15873" width="53.5546875" bestFit="1" customWidth="1"/>
    <col min="15874" max="15885" width="10.77734375" customWidth="1"/>
    <col min="16129" max="16129" width="53.5546875" bestFit="1" customWidth="1"/>
    <col min="16130" max="16141" width="10.77734375" customWidth="1"/>
  </cols>
  <sheetData>
    <row r="1" spans="1:20" ht="15.6" x14ac:dyDescent="0.3">
      <c r="A1" s="463" t="s">
        <v>473</v>
      </c>
      <c r="B1" s="183"/>
      <c r="C1" s="464"/>
      <c r="D1" s="464"/>
      <c r="E1" s="464"/>
      <c r="F1" s="465"/>
      <c r="G1" s="464"/>
      <c r="H1" s="466"/>
      <c r="I1" s="183"/>
      <c r="J1" s="467"/>
      <c r="K1" s="467"/>
      <c r="L1" s="183"/>
      <c r="M1" s="468" t="s">
        <v>473</v>
      </c>
      <c r="N1" s="464"/>
      <c r="O1" s="464"/>
      <c r="P1" s="183"/>
      <c r="Q1" s="183"/>
      <c r="R1" s="183"/>
      <c r="S1" s="183"/>
      <c r="T1" s="183"/>
    </row>
    <row r="2" spans="1:20" ht="15.6" x14ac:dyDescent="0.3">
      <c r="A2" s="469" t="s">
        <v>473</v>
      </c>
      <c r="B2" s="183"/>
      <c r="C2" s="464"/>
      <c r="D2" s="464"/>
      <c r="E2" s="464"/>
      <c r="F2" s="465"/>
      <c r="G2" s="464"/>
      <c r="H2" s="466"/>
      <c r="I2" s="183"/>
      <c r="J2" s="467"/>
      <c r="K2" s="467"/>
      <c r="L2" s="183"/>
      <c r="M2" s="468" t="s">
        <v>473</v>
      </c>
      <c r="N2" s="464"/>
      <c r="O2" s="464"/>
      <c r="P2" s="183"/>
      <c r="Q2" s="183"/>
      <c r="R2" s="183"/>
      <c r="S2" s="183"/>
      <c r="T2" s="183"/>
    </row>
    <row r="3" spans="1:20" x14ac:dyDescent="0.3">
      <c r="A3" s="1380" t="s">
        <v>116</v>
      </c>
      <c r="B3" s="1380"/>
      <c r="C3" s="1380"/>
      <c r="D3" s="1380"/>
      <c r="E3" s="1380"/>
      <c r="F3" s="1380"/>
      <c r="G3" s="1380"/>
      <c r="H3" s="1380"/>
      <c r="I3" s="1380"/>
      <c r="J3" s="1380"/>
      <c r="K3" s="1380"/>
      <c r="L3" s="1380"/>
      <c r="M3" s="1380"/>
      <c r="N3" s="183"/>
      <c r="O3" s="183"/>
      <c r="P3" s="183"/>
      <c r="Q3" s="183"/>
      <c r="R3" s="470"/>
      <c r="S3" s="470"/>
      <c r="T3" s="470"/>
    </row>
    <row r="4" spans="1:20" x14ac:dyDescent="0.3">
      <c r="A4" s="471"/>
      <c r="B4" s="471"/>
      <c r="C4" s="1381" t="s">
        <v>3</v>
      </c>
      <c r="D4" s="1381"/>
      <c r="E4" s="1381"/>
      <c r="F4" s="1381"/>
      <c r="G4" s="1381"/>
      <c r="H4" s="471"/>
      <c r="I4" s="471"/>
      <c r="J4" s="471"/>
      <c r="K4" s="471"/>
      <c r="L4" s="471"/>
      <c r="M4" s="471"/>
      <c r="N4" s="183"/>
      <c r="O4" s="183"/>
      <c r="P4" s="183"/>
      <c r="Q4" s="183"/>
      <c r="R4" s="183"/>
      <c r="S4" s="183"/>
      <c r="T4" s="183"/>
    </row>
    <row r="5" spans="1:20" x14ac:dyDescent="0.3">
      <c r="A5" s="183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</row>
    <row r="6" spans="1:20" ht="15" thickBot="1" x14ac:dyDescent="0.35">
      <c r="A6" s="471"/>
      <c r="B6" s="183"/>
      <c r="C6" s="183"/>
      <c r="D6" s="183"/>
      <c r="E6" s="183"/>
      <c r="F6" s="183"/>
      <c r="G6" s="183"/>
      <c r="H6" s="183"/>
      <c r="I6" s="183"/>
      <c r="J6" s="472"/>
      <c r="K6" s="183"/>
      <c r="L6" s="183"/>
      <c r="M6" s="183"/>
      <c r="N6" s="183"/>
      <c r="O6" s="183"/>
      <c r="P6" s="183"/>
      <c r="Q6" s="183"/>
      <c r="R6" s="183"/>
      <c r="S6" s="183"/>
      <c r="T6" s="183"/>
    </row>
    <row r="7" spans="1:20" x14ac:dyDescent="0.3">
      <c r="A7" s="1382" t="s">
        <v>514</v>
      </c>
      <c r="B7" s="1384" t="s">
        <v>515</v>
      </c>
      <c r="C7" s="1384"/>
      <c r="D7" s="1384"/>
      <c r="E7" s="1384"/>
      <c r="F7" s="1384" t="s">
        <v>458</v>
      </c>
      <c r="G7" s="1384"/>
      <c r="H7" s="1384"/>
      <c r="I7" s="1384"/>
      <c r="J7" s="1384" t="s">
        <v>516</v>
      </c>
      <c r="K7" s="1384"/>
      <c r="L7" s="1384"/>
      <c r="M7" s="1385"/>
      <c r="N7" s="472"/>
      <c r="O7" s="472"/>
      <c r="P7" s="472"/>
      <c r="Q7" s="472"/>
      <c r="R7" s="472"/>
      <c r="S7" s="472"/>
      <c r="T7" s="472"/>
    </row>
    <row r="8" spans="1:20" ht="40.200000000000003" thickBot="1" x14ac:dyDescent="0.35">
      <c r="A8" s="1383"/>
      <c r="B8" s="473" t="s">
        <v>478</v>
      </c>
      <c r="C8" s="473" t="s">
        <v>479</v>
      </c>
      <c r="D8" s="474" t="s">
        <v>517</v>
      </c>
      <c r="E8" s="473" t="s">
        <v>8</v>
      </c>
      <c r="F8" s="473" t="s">
        <v>478</v>
      </c>
      <c r="G8" s="473" t="s">
        <v>479</v>
      </c>
      <c r="H8" s="474" t="s">
        <v>518</v>
      </c>
      <c r="I8" s="473" t="s">
        <v>8</v>
      </c>
      <c r="J8" s="473" t="s">
        <v>478</v>
      </c>
      <c r="K8" s="473" t="s">
        <v>479</v>
      </c>
      <c r="L8" s="474" t="s">
        <v>519</v>
      </c>
      <c r="M8" s="475" t="s">
        <v>8</v>
      </c>
      <c r="N8" s="476"/>
      <c r="O8" s="476"/>
      <c r="P8" s="476"/>
      <c r="Q8" s="476"/>
      <c r="R8" s="476"/>
      <c r="S8" s="476"/>
      <c r="T8" s="476"/>
    </row>
    <row r="9" spans="1:20" x14ac:dyDescent="0.3">
      <c r="A9" s="477" t="s">
        <v>520</v>
      </c>
      <c r="B9" s="478">
        <v>9343205</v>
      </c>
      <c r="C9" s="478">
        <v>5159808</v>
      </c>
      <c r="D9" s="478">
        <v>3833416</v>
      </c>
      <c r="E9" s="479">
        <v>74.293772171367607</v>
      </c>
      <c r="F9" s="480">
        <v>1541924</v>
      </c>
      <c r="G9" s="478">
        <v>154273</v>
      </c>
      <c r="H9" s="478">
        <v>152741</v>
      </c>
      <c r="I9" s="479">
        <v>99.006955202789854</v>
      </c>
      <c r="J9" s="478">
        <v>10885129</v>
      </c>
      <c r="K9" s="478">
        <v>5314081</v>
      </c>
      <c r="L9" s="478">
        <v>3986157</v>
      </c>
      <c r="M9" s="481">
        <v>75.01122019028314</v>
      </c>
      <c r="N9" s="482"/>
      <c r="O9" s="482"/>
      <c r="P9" s="482"/>
      <c r="Q9" s="482"/>
      <c r="R9" s="482"/>
      <c r="S9" s="482"/>
      <c r="T9" s="482"/>
    </row>
    <row r="10" spans="1:20" x14ac:dyDescent="0.3">
      <c r="A10" s="483" t="s">
        <v>521</v>
      </c>
      <c r="B10" s="484">
        <v>7686411</v>
      </c>
      <c r="C10" s="484">
        <v>3507192</v>
      </c>
      <c r="D10" s="484">
        <v>2638623</v>
      </c>
      <c r="E10" s="485">
        <v>75.234632150164572</v>
      </c>
      <c r="F10" s="486">
        <v>1521262</v>
      </c>
      <c r="G10" s="484">
        <v>102033</v>
      </c>
      <c r="H10" s="484">
        <v>100533</v>
      </c>
      <c r="I10" s="485">
        <v>98.529887389374025</v>
      </c>
      <c r="J10" s="484">
        <v>9207673</v>
      </c>
      <c r="K10" s="484">
        <v>3609225</v>
      </c>
      <c r="L10" s="484">
        <v>2739156</v>
      </c>
      <c r="M10" s="487">
        <v>75.893190366352897</v>
      </c>
      <c r="N10" s="476"/>
      <c r="O10" s="476"/>
      <c r="P10" s="476"/>
      <c r="Q10" s="476"/>
      <c r="R10" s="476"/>
      <c r="S10" s="476"/>
      <c r="T10" s="476"/>
    </row>
    <row r="11" spans="1:20" x14ac:dyDescent="0.3">
      <c r="A11" s="483" t="s">
        <v>522</v>
      </c>
      <c r="B11" s="484">
        <v>283440</v>
      </c>
      <c r="C11" s="484">
        <v>360433</v>
      </c>
      <c r="D11" s="484">
        <v>352350</v>
      </c>
      <c r="E11" s="485">
        <v>97.757419548154573</v>
      </c>
      <c r="F11" s="486">
        <v>10144</v>
      </c>
      <c r="G11" s="484">
        <v>9999</v>
      </c>
      <c r="H11" s="484">
        <v>9770</v>
      </c>
      <c r="I11" s="485">
        <v>97.709770977097705</v>
      </c>
      <c r="J11" s="484">
        <v>293584</v>
      </c>
      <c r="K11" s="484">
        <v>370432</v>
      </c>
      <c r="L11" s="484">
        <v>362120</v>
      </c>
      <c r="M11" s="487">
        <v>97.756133379405668</v>
      </c>
      <c r="N11" s="476"/>
      <c r="O11" s="476"/>
      <c r="P11" s="476"/>
      <c r="Q11" s="476"/>
      <c r="R11" s="476"/>
      <c r="S11" s="476"/>
      <c r="T11" s="476"/>
    </row>
    <row r="12" spans="1:20" x14ac:dyDescent="0.3">
      <c r="A12" s="483" t="s">
        <v>523</v>
      </c>
      <c r="B12" s="484">
        <v>6207081</v>
      </c>
      <c r="C12" s="484">
        <v>1917328</v>
      </c>
      <c r="D12" s="484">
        <v>1154906</v>
      </c>
      <c r="E12" s="485">
        <v>60.235181460866372</v>
      </c>
      <c r="F12" s="486">
        <v>1507699</v>
      </c>
      <c r="G12" s="484">
        <v>85299</v>
      </c>
      <c r="H12" s="484">
        <v>84029</v>
      </c>
      <c r="I12" s="485">
        <v>98.511119708320152</v>
      </c>
      <c r="J12" s="484">
        <v>7714780</v>
      </c>
      <c r="K12" s="484">
        <v>2002627</v>
      </c>
      <c r="L12" s="484">
        <v>1238935</v>
      </c>
      <c r="M12" s="487">
        <v>61.865489679306229</v>
      </c>
      <c r="N12" s="476"/>
      <c r="O12" s="476"/>
      <c r="P12" s="476"/>
      <c r="Q12" s="476"/>
      <c r="R12" s="476"/>
      <c r="S12" s="476"/>
      <c r="T12" s="476"/>
    </row>
    <row r="13" spans="1:20" x14ac:dyDescent="0.3">
      <c r="A13" s="483" t="s">
        <v>524</v>
      </c>
      <c r="B13" s="484">
        <v>1195890</v>
      </c>
      <c r="C13" s="484">
        <v>1229431</v>
      </c>
      <c r="D13" s="484">
        <v>1131367</v>
      </c>
      <c r="E13" s="485">
        <v>92.02362719013918</v>
      </c>
      <c r="F13" s="486">
        <v>3419</v>
      </c>
      <c r="G13" s="484">
        <v>6735</v>
      </c>
      <c r="H13" s="484">
        <v>6734</v>
      </c>
      <c r="I13" s="485">
        <v>99.985152190051963</v>
      </c>
      <c r="J13" s="484">
        <v>1199309</v>
      </c>
      <c r="K13" s="484">
        <v>1236166</v>
      </c>
      <c r="L13" s="484">
        <v>1138101</v>
      </c>
      <c r="M13" s="487">
        <v>92.067003946071964</v>
      </c>
      <c r="N13" s="476"/>
      <c r="O13" s="476"/>
      <c r="P13" s="476"/>
      <c r="Q13" s="476"/>
      <c r="R13" s="476"/>
      <c r="S13" s="476"/>
      <c r="T13" s="476"/>
    </row>
    <row r="14" spans="1:20" x14ac:dyDescent="0.3">
      <c r="A14" s="483" t="s">
        <v>525</v>
      </c>
      <c r="B14" s="484">
        <v>38157</v>
      </c>
      <c r="C14" s="484">
        <v>34746</v>
      </c>
      <c r="D14" s="484">
        <v>34503</v>
      </c>
      <c r="E14" s="485">
        <v>99.300638922465907</v>
      </c>
      <c r="F14" s="486">
        <v>0</v>
      </c>
      <c r="G14" s="484">
        <v>1065</v>
      </c>
      <c r="H14" s="484">
        <v>1065</v>
      </c>
      <c r="I14" s="485">
        <v>100</v>
      </c>
      <c r="J14" s="484">
        <v>38157</v>
      </c>
      <c r="K14" s="484">
        <v>35811</v>
      </c>
      <c r="L14" s="484">
        <v>35568</v>
      </c>
      <c r="M14" s="487">
        <v>99.3214375471224</v>
      </c>
      <c r="N14" s="476"/>
      <c r="O14" s="476"/>
      <c r="P14" s="476"/>
      <c r="Q14" s="476"/>
      <c r="R14" s="476"/>
      <c r="S14" s="476"/>
      <c r="T14" s="476"/>
    </row>
    <row r="15" spans="1:20" x14ac:dyDescent="0.3">
      <c r="A15" s="483" t="s">
        <v>526</v>
      </c>
      <c r="B15" s="484">
        <v>14913</v>
      </c>
      <c r="C15" s="484">
        <v>9594</v>
      </c>
      <c r="D15" s="484">
        <v>9459</v>
      </c>
      <c r="E15" s="485">
        <v>98.592870544090061</v>
      </c>
      <c r="F15" s="486">
        <v>0</v>
      </c>
      <c r="G15" s="484">
        <v>1065</v>
      </c>
      <c r="H15" s="484">
        <v>1065</v>
      </c>
      <c r="I15" s="485">
        <v>100</v>
      </c>
      <c r="J15" s="484">
        <v>14913</v>
      </c>
      <c r="K15" s="484">
        <v>10659</v>
      </c>
      <c r="L15" s="484">
        <v>10524</v>
      </c>
      <c r="M15" s="487">
        <v>98.733464677737132</v>
      </c>
      <c r="N15" s="476"/>
      <c r="O15" s="476"/>
      <c r="P15" s="476"/>
      <c r="Q15" s="476"/>
      <c r="R15" s="476"/>
      <c r="S15" s="476"/>
      <c r="T15" s="476"/>
    </row>
    <row r="16" spans="1:20" x14ac:dyDescent="0.3">
      <c r="A16" s="483" t="s">
        <v>527</v>
      </c>
      <c r="B16" s="484">
        <v>23244</v>
      </c>
      <c r="C16" s="484">
        <v>25152</v>
      </c>
      <c r="D16" s="484">
        <v>25044</v>
      </c>
      <c r="E16" s="488">
        <v>99.570610687022892</v>
      </c>
      <c r="F16" s="486">
        <v>0</v>
      </c>
      <c r="G16" s="484">
        <v>0</v>
      </c>
      <c r="H16" s="484">
        <v>0</v>
      </c>
      <c r="I16" s="488">
        <v>0</v>
      </c>
      <c r="J16" s="486">
        <v>23244</v>
      </c>
      <c r="K16" s="484">
        <v>25152</v>
      </c>
      <c r="L16" s="484">
        <v>25044</v>
      </c>
      <c r="M16" s="489">
        <v>99.570610687022892</v>
      </c>
      <c r="N16" s="183"/>
      <c r="O16" s="183"/>
      <c r="P16" s="183"/>
      <c r="Q16" s="183"/>
      <c r="R16" s="183"/>
      <c r="S16" s="183"/>
      <c r="T16" s="183"/>
    </row>
    <row r="17" spans="1:20" x14ac:dyDescent="0.3">
      <c r="A17" s="483" t="s">
        <v>528</v>
      </c>
      <c r="B17" s="484">
        <v>135513</v>
      </c>
      <c r="C17" s="484">
        <v>135491</v>
      </c>
      <c r="D17" s="484">
        <v>133465</v>
      </c>
      <c r="E17" s="485">
        <v>98.504697729000441</v>
      </c>
      <c r="F17" s="486">
        <v>8874</v>
      </c>
      <c r="G17" s="484">
        <v>26077</v>
      </c>
      <c r="H17" s="484">
        <v>26046</v>
      </c>
      <c r="I17" s="485">
        <v>99.881121294627448</v>
      </c>
      <c r="J17" s="484">
        <v>144387</v>
      </c>
      <c r="K17" s="484">
        <v>161568</v>
      </c>
      <c r="L17" s="484">
        <v>159511</v>
      </c>
      <c r="M17" s="487">
        <v>98.726851851851848</v>
      </c>
      <c r="N17" s="183"/>
      <c r="O17" s="183"/>
      <c r="P17" s="183"/>
      <c r="Q17" s="183"/>
      <c r="R17" s="183"/>
      <c r="S17" s="183"/>
      <c r="T17" s="183"/>
    </row>
    <row r="18" spans="1:20" x14ac:dyDescent="0.3">
      <c r="A18" s="483" t="s">
        <v>529</v>
      </c>
      <c r="B18" s="484">
        <v>57516</v>
      </c>
      <c r="C18" s="484">
        <v>57923</v>
      </c>
      <c r="D18" s="484">
        <v>57823</v>
      </c>
      <c r="E18" s="485">
        <v>99.827357008442235</v>
      </c>
      <c r="F18" s="486">
        <v>6239</v>
      </c>
      <c r="G18" s="484">
        <v>6919</v>
      </c>
      <c r="H18" s="484">
        <v>6903</v>
      </c>
      <c r="I18" s="485">
        <v>99.768752709929174</v>
      </c>
      <c r="J18" s="484">
        <v>63755</v>
      </c>
      <c r="K18" s="484">
        <v>64842</v>
      </c>
      <c r="L18" s="484">
        <v>64726</v>
      </c>
      <c r="M18" s="487">
        <v>99.821103605687668</v>
      </c>
      <c r="N18" s="183"/>
      <c r="O18" s="183"/>
      <c r="P18" s="183"/>
      <c r="Q18" s="183"/>
      <c r="R18" s="183"/>
      <c r="S18" s="183"/>
      <c r="T18" s="183"/>
    </row>
    <row r="19" spans="1:20" x14ac:dyDescent="0.3">
      <c r="A19" s="483" t="s">
        <v>530</v>
      </c>
      <c r="B19" s="484">
        <v>77997</v>
      </c>
      <c r="C19" s="484">
        <v>77568</v>
      </c>
      <c r="D19" s="484">
        <v>75642</v>
      </c>
      <c r="E19" s="485">
        <v>97.51701732673267</v>
      </c>
      <c r="F19" s="486">
        <v>2635</v>
      </c>
      <c r="G19" s="484">
        <v>19158</v>
      </c>
      <c r="H19" s="484">
        <v>19143</v>
      </c>
      <c r="I19" s="485">
        <v>99.921703726902606</v>
      </c>
      <c r="J19" s="484">
        <v>80632</v>
      </c>
      <c r="K19" s="484">
        <v>96726</v>
      </c>
      <c r="L19" s="484">
        <v>94785</v>
      </c>
      <c r="M19" s="487">
        <v>97.993300663730537</v>
      </c>
      <c r="N19" s="183"/>
      <c r="O19" s="183"/>
      <c r="P19" s="183"/>
      <c r="Q19" s="183"/>
      <c r="R19" s="183"/>
      <c r="S19" s="183"/>
      <c r="T19" s="183"/>
    </row>
    <row r="20" spans="1:20" x14ac:dyDescent="0.3">
      <c r="A20" s="483" t="s">
        <v>531</v>
      </c>
      <c r="B20" s="484">
        <v>359662</v>
      </c>
      <c r="C20" s="484">
        <v>347692</v>
      </c>
      <c r="D20" s="484">
        <v>347475</v>
      </c>
      <c r="E20" s="485">
        <v>99.937588440343745</v>
      </c>
      <c r="F20" s="486">
        <v>11788</v>
      </c>
      <c r="G20" s="484">
        <v>21451</v>
      </c>
      <c r="H20" s="484">
        <v>21450</v>
      </c>
      <c r="I20" s="489">
        <v>99.995338212670731</v>
      </c>
      <c r="J20" s="484">
        <v>371450</v>
      </c>
      <c r="K20" s="484">
        <v>369143</v>
      </c>
      <c r="L20" s="484">
        <v>368925</v>
      </c>
      <c r="M20" s="487">
        <v>99.940944295300199</v>
      </c>
      <c r="N20" s="183"/>
      <c r="O20" s="183"/>
      <c r="P20" s="183"/>
      <c r="Q20" s="183"/>
      <c r="R20" s="183"/>
      <c r="S20" s="183"/>
      <c r="T20" s="183"/>
    </row>
    <row r="21" spans="1:20" x14ac:dyDescent="0.3">
      <c r="A21" s="483" t="s">
        <v>532</v>
      </c>
      <c r="B21" s="484">
        <v>359662</v>
      </c>
      <c r="C21" s="484">
        <v>347692</v>
      </c>
      <c r="D21" s="484">
        <v>347475</v>
      </c>
      <c r="E21" s="485">
        <v>99.937588440343745</v>
      </c>
      <c r="F21" s="486">
        <v>11788</v>
      </c>
      <c r="G21" s="484">
        <v>21451</v>
      </c>
      <c r="H21" s="484">
        <v>21450</v>
      </c>
      <c r="I21" s="485">
        <v>99.995338212670731</v>
      </c>
      <c r="J21" s="484">
        <v>371450</v>
      </c>
      <c r="K21" s="484">
        <v>369143</v>
      </c>
      <c r="L21" s="484">
        <v>368925</v>
      </c>
      <c r="M21" s="487">
        <v>99.940944295300199</v>
      </c>
      <c r="N21" s="183"/>
      <c r="O21" s="183"/>
      <c r="P21" s="183"/>
      <c r="Q21" s="183"/>
      <c r="R21" s="183"/>
      <c r="S21" s="183"/>
      <c r="T21" s="183"/>
    </row>
    <row r="22" spans="1:20" x14ac:dyDescent="0.3">
      <c r="A22" s="483" t="s">
        <v>533</v>
      </c>
      <c r="B22" s="484">
        <v>10810</v>
      </c>
      <c r="C22" s="484">
        <v>22035</v>
      </c>
      <c r="D22" s="484">
        <v>22035</v>
      </c>
      <c r="E22" s="485">
        <v>100</v>
      </c>
      <c r="F22" s="486">
        <v>0</v>
      </c>
      <c r="G22" s="484">
        <v>3647</v>
      </c>
      <c r="H22" s="484">
        <v>3647</v>
      </c>
      <c r="I22" s="485">
        <v>100</v>
      </c>
      <c r="J22" s="484">
        <v>10810</v>
      </c>
      <c r="K22" s="484">
        <v>25682</v>
      </c>
      <c r="L22" s="484">
        <v>25682</v>
      </c>
      <c r="M22" s="487">
        <v>100</v>
      </c>
      <c r="N22" s="183"/>
      <c r="O22" s="183"/>
      <c r="P22" s="183"/>
      <c r="Q22" s="183"/>
      <c r="R22" s="183"/>
      <c r="S22" s="183"/>
      <c r="T22" s="183"/>
    </row>
    <row r="23" spans="1:20" x14ac:dyDescent="0.3">
      <c r="A23" s="483" t="s">
        <v>534</v>
      </c>
      <c r="B23" s="484">
        <v>10810</v>
      </c>
      <c r="C23" s="484">
        <v>22035</v>
      </c>
      <c r="D23" s="484">
        <v>22035</v>
      </c>
      <c r="E23" s="485">
        <v>100</v>
      </c>
      <c r="F23" s="486">
        <v>0</v>
      </c>
      <c r="G23" s="484">
        <v>3647</v>
      </c>
      <c r="H23" s="484">
        <v>3647</v>
      </c>
      <c r="I23" s="485">
        <v>100</v>
      </c>
      <c r="J23" s="484">
        <v>10810</v>
      </c>
      <c r="K23" s="484">
        <v>25682</v>
      </c>
      <c r="L23" s="484">
        <v>25682</v>
      </c>
      <c r="M23" s="487">
        <v>100</v>
      </c>
      <c r="N23" s="183"/>
      <c r="O23" s="183"/>
      <c r="P23" s="183"/>
      <c r="Q23" s="183"/>
      <c r="R23" s="183"/>
      <c r="S23" s="183"/>
      <c r="T23" s="183"/>
    </row>
    <row r="24" spans="1:20" x14ac:dyDescent="0.3">
      <c r="A24" s="483" t="s">
        <v>535</v>
      </c>
      <c r="B24" s="484">
        <v>572</v>
      </c>
      <c r="C24" s="484">
        <v>572</v>
      </c>
      <c r="D24" s="484">
        <v>97</v>
      </c>
      <c r="E24" s="485">
        <v>16.95804195804196</v>
      </c>
      <c r="F24" s="486">
        <v>0</v>
      </c>
      <c r="G24" s="484">
        <v>0</v>
      </c>
      <c r="H24" s="484">
        <v>0</v>
      </c>
      <c r="I24" s="485">
        <v>0</v>
      </c>
      <c r="J24" s="484">
        <v>572</v>
      </c>
      <c r="K24" s="484">
        <v>572</v>
      </c>
      <c r="L24" s="484">
        <v>97</v>
      </c>
      <c r="M24" s="487">
        <v>16.95804195804196</v>
      </c>
      <c r="N24" s="183"/>
      <c r="O24" s="183"/>
      <c r="P24" s="183"/>
      <c r="Q24" s="183"/>
      <c r="R24" s="183"/>
      <c r="S24" s="183"/>
      <c r="T24" s="183"/>
    </row>
    <row r="25" spans="1:20" x14ac:dyDescent="0.3">
      <c r="A25" s="483" t="s">
        <v>536</v>
      </c>
      <c r="B25" s="484">
        <v>572</v>
      </c>
      <c r="C25" s="484">
        <v>572</v>
      </c>
      <c r="D25" s="484">
        <v>97</v>
      </c>
      <c r="E25" s="485">
        <v>16.95804195804196</v>
      </c>
      <c r="F25" s="486">
        <v>0</v>
      </c>
      <c r="G25" s="484">
        <v>0</v>
      </c>
      <c r="H25" s="484">
        <v>0</v>
      </c>
      <c r="I25" s="485">
        <v>0</v>
      </c>
      <c r="J25" s="484">
        <v>572</v>
      </c>
      <c r="K25" s="484">
        <v>572</v>
      </c>
      <c r="L25" s="484">
        <v>97</v>
      </c>
      <c r="M25" s="487">
        <v>16.95804195804196</v>
      </c>
      <c r="N25" s="183"/>
      <c r="O25" s="183"/>
      <c r="P25" s="183"/>
      <c r="Q25" s="183"/>
      <c r="R25" s="183"/>
      <c r="S25" s="183"/>
      <c r="T25" s="183"/>
    </row>
    <row r="26" spans="1:20" x14ac:dyDescent="0.3">
      <c r="A26" s="483" t="s">
        <v>537</v>
      </c>
      <c r="B26" s="484">
        <v>1112080</v>
      </c>
      <c r="C26" s="484">
        <v>1112080</v>
      </c>
      <c r="D26" s="484">
        <v>657218</v>
      </c>
      <c r="E26" s="485">
        <v>59.098086468599384</v>
      </c>
      <c r="F26" s="486">
        <v>0</v>
      </c>
      <c r="G26" s="484">
        <v>0</v>
      </c>
      <c r="H26" s="484">
        <v>0</v>
      </c>
      <c r="I26" s="485">
        <v>0</v>
      </c>
      <c r="J26" s="484">
        <v>1112080</v>
      </c>
      <c r="K26" s="484">
        <v>1112080</v>
      </c>
      <c r="L26" s="484">
        <v>657218</v>
      </c>
      <c r="M26" s="487">
        <v>59.098086468599384</v>
      </c>
      <c r="N26" s="183"/>
      <c r="O26" s="183"/>
      <c r="P26" s="183"/>
      <c r="Q26" s="183"/>
      <c r="R26" s="183"/>
      <c r="S26" s="183"/>
      <c r="T26" s="183"/>
    </row>
    <row r="27" spans="1:20" x14ac:dyDescent="0.3">
      <c r="A27" s="483" t="s">
        <v>538</v>
      </c>
      <c r="B27" s="484">
        <v>1112080</v>
      </c>
      <c r="C27" s="484">
        <v>1112080</v>
      </c>
      <c r="D27" s="484">
        <v>657218</v>
      </c>
      <c r="E27" s="485">
        <v>59.098086468599384</v>
      </c>
      <c r="F27" s="486">
        <v>0</v>
      </c>
      <c r="G27" s="484">
        <v>0</v>
      </c>
      <c r="H27" s="484">
        <v>0</v>
      </c>
      <c r="I27" s="485">
        <v>0</v>
      </c>
      <c r="J27" s="484">
        <v>1112080</v>
      </c>
      <c r="K27" s="484">
        <v>1112080</v>
      </c>
      <c r="L27" s="484">
        <v>657218</v>
      </c>
      <c r="M27" s="487">
        <v>59.098086468599384</v>
      </c>
      <c r="N27" s="183"/>
      <c r="O27" s="183"/>
      <c r="P27" s="183"/>
      <c r="Q27" s="183"/>
      <c r="R27" s="183"/>
      <c r="S27" s="183"/>
      <c r="T27" s="183"/>
    </row>
    <row r="28" spans="1:20" s="493" customFormat="1" ht="13.2" x14ac:dyDescent="0.25">
      <c r="A28" s="477" t="s">
        <v>539</v>
      </c>
      <c r="B28" s="478">
        <v>1114623</v>
      </c>
      <c r="C28" s="478">
        <v>1310252</v>
      </c>
      <c r="D28" s="478">
        <v>1297674</v>
      </c>
      <c r="E28" s="490">
        <v>99.04003199384546</v>
      </c>
      <c r="F28" s="480">
        <v>15206</v>
      </c>
      <c r="G28" s="478">
        <v>559380</v>
      </c>
      <c r="H28" s="478">
        <v>558993</v>
      </c>
      <c r="I28" s="490">
        <v>99.93081626086024</v>
      </c>
      <c r="J28" s="478">
        <v>1129829</v>
      </c>
      <c r="K28" s="478">
        <v>1869632</v>
      </c>
      <c r="L28" s="478">
        <v>1856667</v>
      </c>
      <c r="M28" s="491">
        <v>99.306548026563519</v>
      </c>
      <c r="N28" s="492"/>
      <c r="O28" s="492"/>
      <c r="P28" s="492"/>
      <c r="Q28" s="492"/>
      <c r="R28" s="492"/>
      <c r="S28" s="492"/>
      <c r="T28" s="492"/>
    </row>
    <row r="29" spans="1:20" x14ac:dyDescent="0.3">
      <c r="A29" s="483" t="s">
        <v>540</v>
      </c>
      <c r="B29" s="484">
        <v>1040512</v>
      </c>
      <c r="C29" s="484">
        <v>1041535</v>
      </c>
      <c r="D29" s="484">
        <v>1038585</v>
      </c>
      <c r="E29" s="485">
        <v>99.716764198994753</v>
      </c>
      <c r="F29" s="486">
        <v>13682</v>
      </c>
      <c r="G29" s="484">
        <v>523669</v>
      </c>
      <c r="H29" s="484">
        <v>523374</v>
      </c>
      <c r="I29" s="485">
        <v>99.943666705495261</v>
      </c>
      <c r="J29" s="484">
        <v>1054194</v>
      </c>
      <c r="K29" s="484">
        <v>1565204</v>
      </c>
      <c r="L29" s="484">
        <v>1561959</v>
      </c>
      <c r="M29" s="487">
        <v>99.792678781807354</v>
      </c>
      <c r="N29" s="183"/>
      <c r="O29" s="183"/>
      <c r="P29" s="183"/>
      <c r="Q29" s="183"/>
      <c r="R29" s="183"/>
      <c r="S29" s="183"/>
      <c r="T29" s="183"/>
    </row>
    <row r="30" spans="1:20" s="494" customFormat="1" ht="13.2" x14ac:dyDescent="0.25">
      <c r="A30" s="483" t="s">
        <v>541</v>
      </c>
      <c r="B30" s="484">
        <v>1040512</v>
      </c>
      <c r="C30" s="484">
        <v>1041535</v>
      </c>
      <c r="D30" s="484">
        <v>1038585</v>
      </c>
      <c r="E30" s="485">
        <v>99.716764198994753</v>
      </c>
      <c r="F30" s="486">
        <v>13682</v>
      </c>
      <c r="G30" s="484">
        <v>523669</v>
      </c>
      <c r="H30" s="484">
        <v>523374</v>
      </c>
      <c r="I30" s="485">
        <v>99.943666705495261</v>
      </c>
      <c r="J30" s="484">
        <v>1054194</v>
      </c>
      <c r="K30" s="484">
        <v>1565204</v>
      </c>
      <c r="L30" s="484">
        <v>1561959</v>
      </c>
      <c r="M30" s="487">
        <v>99.792678781807354</v>
      </c>
      <c r="N30" s="471"/>
      <c r="O30" s="471"/>
      <c r="P30" s="471"/>
      <c r="Q30" s="471"/>
      <c r="R30" s="471"/>
      <c r="S30" s="471"/>
      <c r="T30" s="471"/>
    </row>
    <row r="31" spans="1:20" x14ac:dyDescent="0.3">
      <c r="A31" s="483" t="s">
        <v>542</v>
      </c>
      <c r="B31" s="484">
        <v>893</v>
      </c>
      <c r="C31" s="484">
        <v>1497</v>
      </c>
      <c r="D31" s="484">
        <v>1486</v>
      </c>
      <c r="E31" s="485">
        <v>99.265197060788239</v>
      </c>
      <c r="F31" s="486">
        <v>0</v>
      </c>
      <c r="G31" s="484">
        <v>14107</v>
      </c>
      <c r="H31" s="484">
        <v>14108</v>
      </c>
      <c r="I31" s="485">
        <v>100.00708867937904</v>
      </c>
      <c r="J31" s="484">
        <v>893</v>
      </c>
      <c r="K31" s="484">
        <v>15604</v>
      </c>
      <c r="L31" s="484">
        <v>15594</v>
      </c>
      <c r="M31" s="487">
        <v>99.935913868238913</v>
      </c>
      <c r="N31" s="183"/>
      <c r="O31" s="183"/>
      <c r="P31" s="183"/>
      <c r="Q31" s="183"/>
      <c r="R31" s="183"/>
      <c r="S31" s="183"/>
      <c r="T31" s="183"/>
    </row>
    <row r="32" spans="1:20" x14ac:dyDescent="0.3">
      <c r="A32" s="483" t="s">
        <v>543</v>
      </c>
      <c r="B32" s="484">
        <v>893</v>
      </c>
      <c r="C32" s="484">
        <v>1497</v>
      </c>
      <c r="D32" s="484">
        <v>1486</v>
      </c>
      <c r="E32" s="485">
        <v>99.265197060788239</v>
      </c>
      <c r="F32" s="486">
        <v>0</v>
      </c>
      <c r="G32" s="484">
        <v>14107</v>
      </c>
      <c r="H32" s="484">
        <v>14108</v>
      </c>
      <c r="I32" s="485">
        <v>100.00708867937904</v>
      </c>
      <c r="J32" s="484">
        <v>893</v>
      </c>
      <c r="K32" s="484">
        <v>15604</v>
      </c>
      <c r="L32" s="484">
        <v>15594</v>
      </c>
      <c r="M32" s="487">
        <v>99.935913868238913</v>
      </c>
      <c r="N32" s="183"/>
      <c r="O32" s="183"/>
      <c r="P32" s="183"/>
      <c r="Q32" s="183"/>
      <c r="R32" s="183"/>
      <c r="S32" s="183"/>
      <c r="T32" s="183"/>
    </row>
    <row r="33" spans="1:20" x14ac:dyDescent="0.3">
      <c r="A33" s="483" t="s">
        <v>544</v>
      </c>
      <c r="B33" s="484">
        <v>42412</v>
      </c>
      <c r="C33" s="484">
        <v>34998</v>
      </c>
      <c r="D33" s="484">
        <v>34921</v>
      </c>
      <c r="E33" s="485">
        <v>99.77998742785303</v>
      </c>
      <c r="F33" s="486">
        <v>0</v>
      </c>
      <c r="G33" s="484">
        <v>2951</v>
      </c>
      <c r="H33" s="484">
        <v>2951</v>
      </c>
      <c r="I33" s="485">
        <v>100</v>
      </c>
      <c r="J33" s="484">
        <v>42412</v>
      </c>
      <c r="K33" s="484">
        <v>37949</v>
      </c>
      <c r="L33" s="484">
        <v>37872</v>
      </c>
      <c r="M33" s="487">
        <v>99.797096102664113</v>
      </c>
      <c r="N33" s="183"/>
      <c r="O33" s="183"/>
      <c r="P33" s="183"/>
      <c r="Q33" s="183"/>
      <c r="R33" s="183"/>
      <c r="S33" s="183"/>
      <c r="T33" s="183"/>
    </row>
    <row r="34" spans="1:20" x14ac:dyDescent="0.3">
      <c r="A34" s="483" t="s">
        <v>545</v>
      </c>
      <c r="B34" s="484">
        <v>42412</v>
      </c>
      <c r="C34" s="484">
        <v>34998</v>
      </c>
      <c r="D34" s="484">
        <v>34921</v>
      </c>
      <c r="E34" s="485">
        <v>99.77998742785303</v>
      </c>
      <c r="F34" s="486">
        <v>0</v>
      </c>
      <c r="G34" s="484">
        <v>2951</v>
      </c>
      <c r="H34" s="484">
        <v>2951</v>
      </c>
      <c r="I34" s="485">
        <v>100</v>
      </c>
      <c r="J34" s="484">
        <v>42412</v>
      </c>
      <c r="K34" s="484">
        <v>37949</v>
      </c>
      <c r="L34" s="484">
        <v>37872</v>
      </c>
      <c r="M34" s="487">
        <v>99.797096102664113</v>
      </c>
      <c r="N34" s="183"/>
      <c r="O34" s="183"/>
      <c r="P34" s="183"/>
      <c r="Q34" s="183"/>
      <c r="R34" s="183"/>
      <c r="S34" s="183"/>
      <c r="T34" s="183"/>
    </row>
    <row r="35" spans="1:20" x14ac:dyDescent="0.3">
      <c r="A35" s="483" t="s">
        <v>546</v>
      </c>
      <c r="B35" s="484">
        <v>4426</v>
      </c>
      <c r="C35" s="484">
        <v>4920</v>
      </c>
      <c r="D35" s="484">
        <v>4133</v>
      </c>
      <c r="E35" s="485">
        <v>84.004065040650417</v>
      </c>
      <c r="F35" s="486">
        <v>5</v>
      </c>
      <c r="G35" s="484">
        <v>1138</v>
      </c>
      <c r="H35" s="484">
        <v>1076</v>
      </c>
      <c r="I35" s="485">
        <v>94.5518453427065</v>
      </c>
      <c r="J35" s="484">
        <v>4431</v>
      </c>
      <c r="K35" s="484">
        <v>6058</v>
      </c>
      <c r="L35" s="484">
        <v>5209</v>
      </c>
      <c r="M35" s="487">
        <v>85.985473753714089</v>
      </c>
      <c r="N35" s="183"/>
      <c r="O35" s="183"/>
      <c r="P35" s="183"/>
      <c r="Q35" s="183"/>
      <c r="R35" s="183"/>
      <c r="S35" s="183"/>
      <c r="T35" s="183"/>
    </row>
    <row r="36" spans="1:20" x14ac:dyDescent="0.3">
      <c r="A36" s="483" t="s">
        <v>547</v>
      </c>
      <c r="B36" s="484">
        <v>4426</v>
      </c>
      <c r="C36" s="484">
        <v>4920</v>
      </c>
      <c r="D36" s="484">
        <v>4133</v>
      </c>
      <c r="E36" s="485">
        <v>84.004065040650417</v>
      </c>
      <c r="F36" s="486">
        <v>5</v>
      </c>
      <c r="G36" s="484">
        <v>1138</v>
      </c>
      <c r="H36" s="484">
        <v>1076</v>
      </c>
      <c r="I36" s="485">
        <v>94.5518453427065</v>
      </c>
      <c r="J36" s="484">
        <v>4431</v>
      </c>
      <c r="K36" s="484">
        <v>6058</v>
      </c>
      <c r="L36" s="484">
        <v>5209</v>
      </c>
      <c r="M36" s="487">
        <v>85.985473753714089</v>
      </c>
      <c r="N36" s="183"/>
      <c r="O36" s="183"/>
      <c r="P36" s="183"/>
      <c r="Q36" s="183"/>
      <c r="R36" s="183"/>
      <c r="S36" s="183"/>
      <c r="T36" s="183"/>
    </row>
    <row r="37" spans="1:20" x14ac:dyDescent="0.3">
      <c r="A37" s="483" t="s">
        <v>548</v>
      </c>
      <c r="B37" s="484">
        <v>26380</v>
      </c>
      <c r="C37" s="484">
        <v>227302</v>
      </c>
      <c r="D37" s="484">
        <v>218549</v>
      </c>
      <c r="E37" s="485">
        <v>96.149175986132988</v>
      </c>
      <c r="F37" s="486">
        <v>1519</v>
      </c>
      <c r="G37" s="484">
        <v>17515</v>
      </c>
      <c r="H37" s="484">
        <v>17484</v>
      </c>
      <c r="I37" s="485">
        <v>99.823008849557525</v>
      </c>
      <c r="J37" s="484">
        <v>27899</v>
      </c>
      <c r="K37" s="484">
        <v>244817</v>
      </c>
      <c r="L37" s="484">
        <v>236033</v>
      </c>
      <c r="M37" s="487">
        <v>96.412013871585714</v>
      </c>
      <c r="N37" s="183"/>
      <c r="O37" s="183"/>
      <c r="P37" s="183"/>
      <c r="Q37" s="183"/>
      <c r="R37" s="183"/>
      <c r="S37" s="183"/>
      <c r="T37" s="183"/>
    </row>
    <row r="38" spans="1:20" x14ac:dyDescent="0.3">
      <c r="A38" s="483" t="s">
        <v>549</v>
      </c>
      <c r="B38" s="484">
        <v>26380</v>
      </c>
      <c r="C38" s="484">
        <v>227302</v>
      </c>
      <c r="D38" s="484">
        <v>218549</v>
      </c>
      <c r="E38" s="485">
        <v>96.149175986132988</v>
      </c>
      <c r="F38" s="486">
        <v>1519</v>
      </c>
      <c r="G38" s="484">
        <v>17515</v>
      </c>
      <c r="H38" s="484">
        <v>17484</v>
      </c>
      <c r="I38" s="485">
        <v>99.823008849557525</v>
      </c>
      <c r="J38" s="484">
        <v>27899</v>
      </c>
      <c r="K38" s="484">
        <v>244817</v>
      </c>
      <c r="L38" s="484">
        <v>236033</v>
      </c>
      <c r="M38" s="487">
        <v>96.412013871585714</v>
      </c>
      <c r="N38" s="183"/>
      <c r="O38" s="183"/>
      <c r="P38" s="183"/>
      <c r="Q38" s="183"/>
      <c r="R38" s="183"/>
      <c r="S38" s="183"/>
      <c r="T38" s="183"/>
    </row>
    <row r="39" spans="1:20" s="493" customFormat="1" ht="13.2" x14ac:dyDescent="0.25">
      <c r="A39" s="477" t="s">
        <v>550</v>
      </c>
      <c r="B39" s="478">
        <v>2043667</v>
      </c>
      <c r="C39" s="478">
        <v>2106559</v>
      </c>
      <c r="D39" s="478">
        <v>2079831</v>
      </c>
      <c r="E39" s="490">
        <v>98.731200977518313</v>
      </c>
      <c r="F39" s="480">
        <v>5740</v>
      </c>
      <c r="G39" s="478">
        <v>49664</v>
      </c>
      <c r="H39" s="478">
        <v>49643</v>
      </c>
      <c r="I39" s="490">
        <v>99.957715850515456</v>
      </c>
      <c r="J39" s="478">
        <v>2049407</v>
      </c>
      <c r="K39" s="478">
        <v>2156223</v>
      </c>
      <c r="L39" s="478">
        <v>2129474</v>
      </c>
      <c r="M39" s="491">
        <v>98.75945113283737</v>
      </c>
      <c r="N39" s="492"/>
      <c r="O39" s="492"/>
      <c r="P39" s="492"/>
      <c r="Q39" s="492"/>
      <c r="R39" s="492"/>
      <c r="S39" s="492"/>
      <c r="T39" s="492"/>
    </row>
    <row r="40" spans="1:20" x14ac:dyDescent="0.3">
      <c r="A40" s="483" t="s">
        <v>551</v>
      </c>
      <c r="B40" s="484">
        <v>913656</v>
      </c>
      <c r="C40" s="484">
        <v>881322</v>
      </c>
      <c r="D40" s="484">
        <v>878336</v>
      </c>
      <c r="E40" s="485">
        <v>99.661190801999723</v>
      </c>
      <c r="F40" s="486">
        <v>0</v>
      </c>
      <c r="G40" s="484">
        <v>13101</v>
      </c>
      <c r="H40" s="484">
        <v>13101</v>
      </c>
      <c r="I40" s="485">
        <v>100</v>
      </c>
      <c r="J40" s="484">
        <v>913656</v>
      </c>
      <c r="K40" s="484">
        <v>894423</v>
      </c>
      <c r="L40" s="484">
        <v>891437</v>
      </c>
      <c r="M40" s="487">
        <v>99.66615348666123</v>
      </c>
      <c r="N40" s="183"/>
      <c r="O40" s="183"/>
      <c r="P40" s="183"/>
      <c r="Q40" s="183"/>
      <c r="R40" s="183"/>
      <c r="S40" s="183"/>
      <c r="T40" s="183"/>
    </row>
    <row r="41" spans="1:20" s="494" customFormat="1" ht="13.2" x14ac:dyDescent="0.25">
      <c r="A41" s="483" t="s">
        <v>552</v>
      </c>
      <c r="B41" s="484">
        <v>913656</v>
      </c>
      <c r="C41" s="484">
        <v>881322</v>
      </c>
      <c r="D41" s="484">
        <v>878336</v>
      </c>
      <c r="E41" s="485">
        <v>99.661190801999723</v>
      </c>
      <c r="F41" s="486">
        <v>0</v>
      </c>
      <c r="G41" s="484">
        <v>13101</v>
      </c>
      <c r="H41" s="484">
        <v>13101</v>
      </c>
      <c r="I41" s="485">
        <v>100</v>
      </c>
      <c r="J41" s="484">
        <v>913656</v>
      </c>
      <c r="K41" s="484">
        <v>894423</v>
      </c>
      <c r="L41" s="484">
        <v>891437</v>
      </c>
      <c r="M41" s="487">
        <v>99.66615348666123</v>
      </c>
      <c r="N41" s="471"/>
      <c r="O41" s="471"/>
      <c r="P41" s="471"/>
      <c r="Q41" s="471"/>
      <c r="R41" s="471"/>
      <c r="S41" s="471"/>
      <c r="T41" s="471"/>
    </row>
    <row r="42" spans="1:20" x14ac:dyDescent="0.3">
      <c r="A42" s="483" t="s">
        <v>553</v>
      </c>
      <c r="B42" s="484">
        <v>142093</v>
      </c>
      <c r="C42" s="484">
        <v>142122</v>
      </c>
      <c r="D42" s="484">
        <v>142091</v>
      </c>
      <c r="E42" s="485">
        <v>99.978187754183026</v>
      </c>
      <c r="F42" s="486">
        <v>0</v>
      </c>
      <c r="G42" s="484">
        <v>5442</v>
      </c>
      <c r="H42" s="484">
        <v>5442</v>
      </c>
      <c r="I42" s="485">
        <v>100</v>
      </c>
      <c r="J42" s="484">
        <v>142093</v>
      </c>
      <c r="K42" s="484">
        <v>147564</v>
      </c>
      <c r="L42" s="484">
        <v>147533</v>
      </c>
      <c r="M42" s="487">
        <v>99.978992166110984</v>
      </c>
      <c r="N42" s="183"/>
      <c r="O42" s="183"/>
      <c r="P42" s="183"/>
      <c r="Q42" s="183"/>
      <c r="R42" s="183"/>
      <c r="S42" s="183"/>
      <c r="T42" s="183"/>
    </row>
    <row r="43" spans="1:20" x14ac:dyDescent="0.3">
      <c r="A43" s="483" t="s">
        <v>554</v>
      </c>
      <c r="B43" s="484">
        <v>142093</v>
      </c>
      <c r="C43" s="484">
        <v>142122</v>
      </c>
      <c r="D43" s="484">
        <v>142091</v>
      </c>
      <c r="E43" s="485">
        <v>99.978187754183026</v>
      </c>
      <c r="F43" s="486">
        <v>0</v>
      </c>
      <c r="G43" s="484">
        <v>5442</v>
      </c>
      <c r="H43" s="484">
        <v>5442</v>
      </c>
      <c r="I43" s="485">
        <v>100</v>
      </c>
      <c r="J43" s="484">
        <v>142093</v>
      </c>
      <c r="K43" s="484">
        <v>147564</v>
      </c>
      <c r="L43" s="484">
        <v>147533</v>
      </c>
      <c r="M43" s="487">
        <v>99.978992166110984</v>
      </c>
      <c r="N43" s="183"/>
      <c r="O43" s="183"/>
      <c r="P43" s="183"/>
      <c r="Q43" s="183"/>
      <c r="R43" s="183"/>
      <c r="S43" s="183"/>
      <c r="T43" s="183"/>
    </row>
    <row r="44" spans="1:20" x14ac:dyDescent="0.3">
      <c r="A44" s="483" t="s">
        <v>555</v>
      </c>
      <c r="B44" s="484">
        <v>280569</v>
      </c>
      <c r="C44" s="484">
        <v>300645</v>
      </c>
      <c r="D44" s="484">
        <v>281293</v>
      </c>
      <c r="E44" s="485">
        <v>93.563172512431606</v>
      </c>
      <c r="F44" s="486">
        <v>2319</v>
      </c>
      <c r="G44" s="484">
        <v>4916</v>
      </c>
      <c r="H44" s="484">
        <v>4904</v>
      </c>
      <c r="I44" s="485">
        <v>99.75589910496339</v>
      </c>
      <c r="J44" s="484">
        <v>282888</v>
      </c>
      <c r="K44" s="484">
        <v>305561</v>
      </c>
      <c r="L44" s="484">
        <v>286197</v>
      </c>
      <c r="M44" s="487">
        <v>93.662803826404556</v>
      </c>
      <c r="N44" s="183"/>
      <c r="O44" s="183"/>
      <c r="P44" s="183"/>
      <c r="Q44" s="183"/>
      <c r="R44" s="183"/>
      <c r="S44" s="183"/>
      <c r="T44" s="183"/>
    </row>
    <row r="45" spans="1:20" x14ac:dyDescent="0.3">
      <c r="A45" s="483" t="s">
        <v>556</v>
      </c>
      <c r="B45" s="484">
        <v>280569</v>
      </c>
      <c r="C45" s="484">
        <v>300645</v>
      </c>
      <c r="D45" s="484">
        <v>281293</v>
      </c>
      <c r="E45" s="485">
        <v>93.563172512431606</v>
      </c>
      <c r="F45" s="486">
        <v>2319</v>
      </c>
      <c r="G45" s="484">
        <v>4916</v>
      </c>
      <c r="H45" s="484">
        <v>4904</v>
      </c>
      <c r="I45" s="485">
        <v>99.75589910496339</v>
      </c>
      <c r="J45" s="484">
        <v>282888</v>
      </c>
      <c r="K45" s="484">
        <v>305561</v>
      </c>
      <c r="L45" s="484">
        <v>286197</v>
      </c>
      <c r="M45" s="487">
        <v>93.662803826404556</v>
      </c>
      <c r="N45" s="183"/>
      <c r="O45" s="183"/>
      <c r="P45" s="183"/>
      <c r="Q45" s="183"/>
      <c r="R45" s="183"/>
      <c r="S45" s="183"/>
      <c r="T45" s="183"/>
    </row>
    <row r="46" spans="1:20" x14ac:dyDescent="0.3">
      <c r="A46" s="483" t="s">
        <v>557</v>
      </c>
      <c r="B46" s="484">
        <v>182946</v>
      </c>
      <c r="C46" s="484">
        <v>212883</v>
      </c>
      <c r="D46" s="484">
        <v>212791</v>
      </c>
      <c r="E46" s="485">
        <v>99.956783773246343</v>
      </c>
      <c r="F46" s="486">
        <v>761</v>
      </c>
      <c r="G46" s="484">
        <v>5460</v>
      </c>
      <c r="H46" s="484">
        <v>5461</v>
      </c>
      <c r="I46" s="485">
        <v>100.01831501831502</v>
      </c>
      <c r="J46" s="484">
        <v>183707</v>
      </c>
      <c r="K46" s="484">
        <v>218343</v>
      </c>
      <c r="L46" s="484">
        <v>218252</v>
      </c>
      <c r="M46" s="487">
        <v>99.958322455952327</v>
      </c>
      <c r="N46" s="183"/>
      <c r="O46" s="183"/>
      <c r="P46" s="183"/>
      <c r="Q46" s="183"/>
      <c r="R46" s="183"/>
      <c r="S46" s="183"/>
      <c r="T46" s="183"/>
    </row>
    <row r="47" spans="1:20" x14ac:dyDescent="0.3">
      <c r="A47" s="483" t="s">
        <v>558</v>
      </c>
      <c r="B47" s="484">
        <v>182946</v>
      </c>
      <c r="C47" s="484">
        <v>212883</v>
      </c>
      <c r="D47" s="484">
        <v>212791</v>
      </c>
      <c r="E47" s="485">
        <v>99.956783773246343</v>
      </c>
      <c r="F47" s="486">
        <v>761</v>
      </c>
      <c r="G47" s="484">
        <v>5460</v>
      </c>
      <c r="H47" s="484">
        <v>5461</v>
      </c>
      <c r="I47" s="485">
        <v>100.01831501831502</v>
      </c>
      <c r="J47" s="484">
        <v>183707</v>
      </c>
      <c r="K47" s="484">
        <v>218343</v>
      </c>
      <c r="L47" s="484">
        <v>218252</v>
      </c>
      <c r="M47" s="487">
        <v>99.958322455952327</v>
      </c>
      <c r="N47" s="183"/>
      <c r="O47" s="183"/>
      <c r="P47" s="183"/>
      <c r="Q47" s="183"/>
      <c r="R47" s="183"/>
      <c r="S47" s="183"/>
      <c r="T47" s="183"/>
    </row>
    <row r="48" spans="1:20" x14ac:dyDescent="0.3">
      <c r="A48" s="483" t="s">
        <v>559</v>
      </c>
      <c r="B48" s="484">
        <v>524403</v>
      </c>
      <c r="C48" s="484">
        <v>569587</v>
      </c>
      <c r="D48" s="484">
        <v>565320</v>
      </c>
      <c r="E48" s="485">
        <v>99.250860711357518</v>
      </c>
      <c r="F48" s="486">
        <v>2660</v>
      </c>
      <c r="G48" s="484">
        <v>20745</v>
      </c>
      <c r="H48" s="484">
        <v>20735</v>
      </c>
      <c r="I48" s="485">
        <v>99.951795613400819</v>
      </c>
      <c r="J48" s="484">
        <v>527063</v>
      </c>
      <c r="K48" s="484">
        <v>590332</v>
      </c>
      <c r="L48" s="484">
        <v>586055</v>
      </c>
      <c r="M48" s="487">
        <v>99.275492434765525</v>
      </c>
      <c r="N48" s="183"/>
      <c r="O48" s="183"/>
      <c r="P48" s="183"/>
      <c r="Q48" s="183"/>
      <c r="R48" s="183"/>
      <c r="S48" s="183"/>
      <c r="T48" s="183"/>
    </row>
    <row r="49" spans="1:20" x14ac:dyDescent="0.3">
      <c r="A49" s="483" t="s">
        <v>560</v>
      </c>
      <c r="B49" s="484">
        <v>524403</v>
      </c>
      <c r="C49" s="484">
        <v>569587</v>
      </c>
      <c r="D49" s="484">
        <v>565320</v>
      </c>
      <c r="E49" s="485">
        <v>99.250860711357518</v>
      </c>
      <c r="F49" s="486">
        <v>2660</v>
      </c>
      <c r="G49" s="484">
        <v>20745</v>
      </c>
      <c r="H49" s="484">
        <v>20735</v>
      </c>
      <c r="I49" s="485">
        <v>99.951795613400819</v>
      </c>
      <c r="J49" s="484">
        <v>527063</v>
      </c>
      <c r="K49" s="484">
        <v>590332</v>
      </c>
      <c r="L49" s="484">
        <v>586055</v>
      </c>
      <c r="M49" s="487">
        <v>99.275492434765525</v>
      </c>
      <c r="N49" s="183"/>
      <c r="O49" s="183"/>
      <c r="P49" s="183"/>
      <c r="Q49" s="183"/>
      <c r="R49" s="183"/>
      <c r="S49" s="183"/>
      <c r="T49" s="183"/>
    </row>
    <row r="50" spans="1:20" s="493" customFormat="1" ht="13.2" x14ac:dyDescent="0.25">
      <c r="A50" s="477" t="s">
        <v>561</v>
      </c>
      <c r="B50" s="478">
        <v>2986465</v>
      </c>
      <c r="C50" s="478">
        <v>4586075</v>
      </c>
      <c r="D50" s="478">
        <v>4507272</v>
      </c>
      <c r="E50" s="490">
        <v>98.28168968017313</v>
      </c>
      <c r="F50" s="480">
        <v>876879</v>
      </c>
      <c r="G50" s="478">
        <v>1280447</v>
      </c>
      <c r="H50" s="478">
        <v>1280344</v>
      </c>
      <c r="I50" s="490">
        <v>99.991955934138616</v>
      </c>
      <c r="J50" s="478">
        <v>3863344</v>
      </c>
      <c r="K50" s="478">
        <v>5866522</v>
      </c>
      <c r="L50" s="478">
        <v>5787616</v>
      </c>
      <c r="M50" s="491">
        <v>98.654978196621428</v>
      </c>
      <c r="N50" s="492"/>
      <c r="O50" s="492"/>
      <c r="P50" s="492"/>
      <c r="Q50" s="492"/>
      <c r="R50" s="492"/>
      <c r="S50" s="492"/>
      <c r="T50" s="492"/>
    </row>
    <row r="51" spans="1:20" x14ac:dyDescent="0.3">
      <c r="A51" s="483" t="s">
        <v>562</v>
      </c>
      <c r="B51" s="484">
        <v>696687</v>
      </c>
      <c r="C51" s="484">
        <v>2283519</v>
      </c>
      <c r="D51" s="484">
        <v>2235754</v>
      </c>
      <c r="E51" s="485">
        <v>97.908272276254323</v>
      </c>
      <c r="F51" s="486">
        <v>322491</v>
      </c>
      <c r="G51" s="484">
        <v>260799</v>
      </c>
      <c r="H51" s="484">
        <v>260798</v>
      </c>
      <c r="I51" s="485">
        <v>99.99961656294694</v>
      </c>
      <c r="J51" s="484">
        <v>1019178</v>
      </c>
      <c r="K51" s="484">
        <v>2544318</v>
      </c>
      <c r="L51" s="484">
        <v>2496552</v>
      </c>
      <c r="M51" s="487">
        <v>98.122640330336068</v>
      </c>
      <c r="N51" s="183"/>
      <c r="O51" s="183"/>
      <c r="P51" s="183"/>
      <c r="Q51" s="183"/>
      <c r="R51" s="183"/>
      <c r="S51" s="183"/>
      <c r="T51" s="183"/>
    </row>
    <row r="52" spans="1:20" x14ac:dyDescent="0.3">
      <c r="A52" s="483" t="s">
        <v>563</v>
      </c>
      <c r="B52" s="484">
        <v>83215</v>
      </c>
      <c r="C52" s="484">
        <v>517416</v>
      </c>
      <c r="D52" s="484">
        <v>514596</v>
      </c>
      <c r="E52" s="485">
        <v>99.454983997402479</v>
      </c>
      <c r="F52" s="486">
        <v>322236</v>
      </c>
      <c r="G52" s="484">
        <v>49846</v>
      </c>
      <c r="H52" s="484">
        <v>49845</v>
      </c>
      <c r="I52" s="485">
        <v>99.997993820968574</v>
      </c>
      <c r="J52" s="484">
        <v>405451</v>
      </c>
      <c r="K52" s="484">
        <v>567262</v>
      </c>
      <c r="L52" s="484">
        <v>564441</v>
      </c>
      <c r="M52" s="487">
        <v>99.50269892924257</v>
      </c>
      <c r="N52" s="183"/>
      <c r="O52" s="183"/>
      <c r="P52" s="183"/>
      <c r="Q52" s="183"/>
      <c r="R52" s="183"/>
      <c r="S52" s="183"/>
      <c r="T52" s="183"/>
    </row>
    <row r="53" spans="1:20" x14ac:dyDescent="0.3">
      <c r="A53" s="483" t="s">
        <v>564</v>
      </c>
      <c r="B53" s="484">
        <v>613472</v>
      </c>
      <c r="C53" s="484">
        <v>1766103</v>
      </c>
      <c r="D53" s="484">
        <v>1721158</v>
      </c>
      <c r="E53" s="485">
        <v>97.455131439106324</v>
      </c>
      <c r="F53" s="486">
        <v>255</v>
      </c>
      <c r="G53" s="484">
        <v>210953</v>
      </c>
      <c r="H53" s="484">
        <v>210953</v>
      </c>
      <c r="I53" s="485">
        <v>100</v>
      </c>
      <c r="J53" s="484">
        <v>613727</v>
      </c>
      <c r="K53" s="484">
        <v>1977056</v>
      </c>
      <c r="L53" s="484">
        <v>1932111</v>
      </c>
      <c r="M53" s="487">
        <v>97.726670362397428</v>
      </c>
      <c r="N53" s="183"/>
      <c r="O53" s="183"/>
      <c r="P53" s="183"/>
      <c r="Q53" s="183"/>
      <c r="R53" s="183"/>
      <c r="S53" s="183"/>
      <c r="T53" s="183"/>
    </row>
    <row r="54" spans="1:20" s="494" customFormat="1" ht="13.2" x14ac:dyDescent="0.25">
      <c r="A54" s="483" t="s">
        <v>565</v>
      </c>
      <c r="B54" s="484">
        <v>1212126</v>
      </c>
      <c r="C54" s="484">
        <v>729772</v>
      </c>
      <c r="D54" s="484">
        <v>728742</v>
      </c>
      <c r="E54" s="485">
        <v>99.858860027515433</v>
      </c>
      <c r="F54" s="486">
        <v>59340</v>
      </c>
      <c r="G54" s="484">
        <v>24547</v>
      </c>
      <c r="H54" s="484">
        <v>24547</v>
      </c>
      <c r="I54" s="485">
        <v>100</v>
      </c>
      <c r="J54" s="484">
        <v>1271466</v>
      </c>
      <c r="K54" s="484">
        <v>754319</v>
      </c>
      <c r="L54" s="484">
        <v>753289</v>
      </c>
      <c r="M54" s="487">
        <v>99.863452995350769</v>
      </c>
      <c r="N54" s="471"/>
      <c r="O54" s="471"/>
      <c r="P54" s="471"/>
      <c r="Q54" s="471"/>
      <c r="R54" s="471"/>
      <c r="S54" s="471"/>
      <c r="T54" s="471"/>
    </row>
    <row r="55" spans="1:20" x14ac:dyDescent="0.3">
      <c r="A55" s="483" t="s">
        <v>566</v>
      </c>
      <c r="B55" s="484">
        <v>1201787</v>
      </c>
      <c r="C55" s="484">
        <v>720177</v>
      </c>
      <c r="D55" s="484">
        <v>719147</v>
      </c>
      <c r="E55" s="485">
        <v>99.85697960362522</v>
      </c>
      <c r="F55" s="486">
        <v>59340</v>
      </c>
      <c r="G55" s="484">
        <v>19687</v>
      </c>
      <c r="H55" s="484">
        <v>19687</v>
      </c>
      <c r="I55" s="485">
        <v>100</v>
      </c>
      <c r="J55" s="484">
        <v>1261127</v>
      </c>
      <c r="K55" s="484">
        <v>739864</v>
      </c>
      <c r="L55" s="484">
        <v>738834</v>
      </c>
      <c r="M55" s="487">
        <v>99.860785225392775</v>
      </c>
      <c r="N55" s="183"/>
      <c r="O55" s="183"/>
      <c r="P55" s="183"/>
      <c r="Q55" s="183"/>
      <c r="R55" s="183"/>
      <c r="S55" s="183"/>
      <c r="T55" s="183"/>
    </row>
    <row r="56" spans="1:20" x14ac:dyDescent="0.3">
      <c r="A56" s="483" t="s">
        <v>567</v>
      </c>
      <c r="B56" s="484">
        <v>10339</v>
      </c>
      <c r="C56" s="484">
        <v>9558</v>
      </c>
      <c r="D56" s="484">
        <v>9558</v>
      </c>
      <c r="E56" s="485">
        <v>100</v>
      </c>
      <c r="F56" s="486">
        <v>0</v>
      </c>
      <c r="G56" s="484">
        <v>3839</v>
      </c>
      <c r="H56" s="484">
        <v>3839</v>
      </c>
      <c r="I56" s="485">
        <v>100</v>
      </c>
      <c r="J56" s="484">
        <v>10339</v>
      </c>
      <c r="K56" s="484">
        <v>13397</v>
      </c>
      <c r="L56" s="484">
        <v>13397</v>
      </c>
      <c r="M56" s="487">
        <v>100</v>
      </c>
      <c r="N56" s="183"/>
      <c r="O56" s="183"/>
      <c r="P56" s="183"/>
      <c r="Q56" s="183"/>
      <c r="R56" s="183"/>
      <c r="S56" s="183"/>
      <c r="T56" s="183"/>
    </row>
    <row r="57" spans="1:20" x14ac:dyDescent="0.3">
      <c r="A57" s="483" t="s">
        <v>568</v>
      </c>
      <c r="B57" s="484">
        <v>0</v>
      </c>
      <c r="C57" s="484">
        <v>37</v>
      </c>
      <c r="D57" s="484">
        <v>37</v>
      </c>
      <c r="E57" s="485">
        <v>100</v>
      </c>
      <c r="F57" s="486">
        <v>0</v>
      </c>
      <c r="G57" s="484">
        <v>1021</v>
      </c>
      <c r="H57" s="484">
        <v>1021</v>
      </c>
      <c r="I57" s="485">
        <v>100</v>
      </c>
      <c r="J57" s="484">
        <v>0</v>
      </c>
      <c r="K57" s="484">
        <v>1058</v>
      </c>
      <c r="L57" s="484">
        <v>1058</v>
      </c>
      <c r="M57" s="487">
        <v>100</v>
      </c>
      <c r="N57" s="183"/>
      <c r="O57" s="183"/>
      <c r="P57" s="183"/>
      <c r="Q57" s="183"/>
      <c r="R57" s="183"/>
      <c r="S57" s="183"/>
      <c r="T57" s="183"/>
    </row>
    <row r="58" spans="1:20" x14ac:dyDescent="0.3">
      <c r="A58" s="483" t="s">
        <v>569</v>
      </c>
      <c r="B58" s="484">
        <v>25073</v>
      </c>
      <c r="C58" s="484">
        <v>28792</v>
      </c>
      <c r="D58" s="484">
        <v>24374</v>
      </c>
      <c r="E58" s="485">
        <v>84.655459849958319</v>
      </c>
      <c r="F58" s="486">
        <v>403</v>
      </c>
      <c r="G58" s="484">
        <v>238</v>
      </c>
      <c r="H58" s="484">
        <v>188</v>
      </c>
      <c r="I58" s="485">
        <v>78.991596638655466</v>
      </c>
      <c r="J58" s="484">
        <v>25476</v>
      </c>
      <c r="K58" s="484">
        <v>29030</v>
      </c>
      <c r="L58" s="484">
        <v>24562</v>
      </c>
      <c r="M58" s="487">
        <v>84.609025146400271</v>
      </c>
      <c r="N58" s="183"/>
      <c r="O58" s="183"/>
      <c r="P58" s="183"/>
      <c r="Q58" s="183"/>
      <c r="R58" s="183"/>
      <c r="S58" s="183"/>
      <c r="T58" s="183"/>
    </row>
    <row r="59" spans="1:20" x14ac:dyDescent="0.3">
      <c r="A59" s="483" t="s">
        <v>570</v>
      </c>
      <c r="B59" s="484">
        <v>10869</v>
      </c>
      <c r="C59" s="484">
        <v>14298</v>
      </c>
      <c r="D59" s="484">
        <v>10828</v>
      </c>
      <c r="E59" s="485">
        <v>75.730871450552527</v>
      </c>
      <c r="F59" s="486">
        <v>0</v>
      </c>
      <c r="G59" s="484">
        <v>0</v>
      </c>
      <c r="H59" s="484">
        <v>0</v>
      </c>
      <c r="I59" s="485">
        <v>0</v>
      </c>
      <c r="J59" s="484">
        <v>10869</v>
      </c>
      <c r="K59" s="484">
        <v>14298</v>
      </c>
      <c r="L59" s="484">
        <v>10828</v>
      </c>
      <c r="M59" s="487">
        <v>75.730871450552527</v>
      </c>
      <c r="N59" s="183"/>
      <c r="O59" s="183"/>
      <c r="P59" s="183"/>
      <c r="Q59" s="183"/>
      <c r="R59" s="183"/>
      <c r="S59" s="183"/>
      <c r="T59" s="183"/>
    </row>
    <row r="60" spans="1:20" x14ac:dyDescent="0.3">
      <c r="A60" s="483" t="s">
        <v>571</v>
      </c>
      <c r="B60" s="484">
        <v>7731</v>
      </c>
      <c r="C60" s="484">
        <v>7394</v>
      </c>
      <c r="D60" s="484">
        <v>6447</v>
      </c>
      <c r="E60" s="485">
        <v>87.192318095753322</v>
      </c>
      <c r="F60" s="486">
        <v>336</v>
      </c>
      <c r="G60" s="484">
        <v>181</v>
      </c>
      <c r="H60" s="484">
        <v>131</v>
      </c>
      <c r="I60" s="485">
        <v>72.375690607734811</v>
      </c>
      <c r="J60" s="484">
        <v>8067</v>
      </c>
      <c r="K60" s="484">
        <v>7575</v>
      </c>
      <c r="L60" s="484">
        <v>6578</v>
      </c>
      <c r="M60" s="487">
        <v>86.838283828382828</v>
      </c>
      <c r="N60" s="183"/>
      <c r="O60" s="183"/>
      <c r="P60" s="183"/>
      <c r="Q60" s="183"/>
      <c r="R60" s="183"/>
      <c r="S60" s="183"/>
      <c r="T60" s="183"/>
    </row>
    <row r="61" spans="1:20" x14ac:dyDescent="0.3">
      <c r="A61" s="483" t="s">
        <v>572</v>
      </c>
      <c r="B61" s="484">
        <v>6473</v>
      </c>
      <c r="C61" s="484">
        <v>7100</v>
      </c>
      <c r="D61" s="484">
        <v>7099</v>
      </c>
      <c r="E61" s="485">
        <v>99.985915492957744</v>
      </c>
      <c r="F61" s="486">
        <v>67</v>
      </c>
      <c r="G61" s="484">
        <v>57</v>
      </c>
      <c r="H61" s="484">
        <v>57</v>
      </c>
      <c r="I61" s="485">
        <v>100</v>
      </c>
      <c r="J61" s="484">
        <v>6540</v>
      </c>
      <c r="K61" s="484">
        <v>7157</v>
      </c>
      <c r="L61" s="484">
        <v>7156</v>
      </c>
      <c r="M61" s="487">
        <v>99.986027665222849</v>
      </c>
      <c r="N61" s="183"/>
      <c r="O61" s="183"/>
      <c r="P61" s="183"/>
      <c r="Q61" s="183"/>
      <c r="R61" s="183"/>
      <c r="S61" s="183"/>
      <c r="T61" s="183"/>
    </row>
    <row r="62" spans="1:20" x14ac:dyDescent="0.3">
      <c r="A62" s="483" t="s">
        <v>573</v>
      </c>
      <c r="B62" s="484">
        <v>12903</v>
      </c>
      <c r="C62" s="484">
        <v>13042</v>
      </c>
      <c r="D62" s="484">
        <v>12714</v>
      </c>
      <c r="E62" s="485">
        <v>97.485048305474621</v>
      </c>
      <c r="F62" s="486">
        <v>49</v>
      </c>
      <c r="G62" s="484">
        <v>168</v>
      </c>
      <c r="H62" s="484">
        <v>167</v>
      </c>
      <c r="I62" s="485">
        <v>99.404761904761912</v>
      </c>
      <c r="J62" s="484">
        <v>12952</v>
      </c>
      <c r="K62" s="484">
        <v>13210</v>
      </c>
      <c r="L62" s="484">
        <v>12881</v>
      </c>
      <c r="M62" s="487">
        <v>97.509462528387587</v>
      </c>
      <c r="N62" s="183"/>
      <c r="O62" s="183"/>
      <c r="P62" s="183"/>
      <c r="Q62" s="183"/>
      <c r="R62" s="183"/>
      <c r="S62" s="183"/>
      <c r="T62" s="183"/>
    </row>
    <row r="63" spans="1:20" x14ac:dyDescent="0.3">
      <c r="A63" s="483" t="s">
        <v>574</v>
      </c>
      <c r="B63" s="484">
        <v>1551</v>
      </c>
      <c r="C63" s="484">
        <v>1705</v>
      </c>
      <c r="D63" s="484">
        <v>1693</v>
      </c>
      <c r="E63" s="485">
        <v>99.296187683284458</v>
      </c>
      <c r="F63" s="486">
        <v>49</v>
      </c>
      <c r="G63" s="484">
        <v>168</v>
      </c>
      <c r="H63" s="484">
        <v>167</v>
      </c>
      <c r="I63" s="485">
        <v>99.404761904761912</v>
      </c>
      <c r="J63" s="484">
        <v>1600</v>
      </c>
      <c r="K63" s="484">
        <v>1873</v>
      </c>
      <c r="L63" s="484">
        <v>1860</v>
      </c>
      <c r="M63" s="487">
        <v>99.305926321409501</v>
      </c>
      <c r="N63" s="183"/>
      <c r="O63" s="183"/>
      <c r="P63" s="183"/>
      <c r="Q63" s="183"/>
      <c r="R63" s="183"/>
      <c r="S63" s="183"/>
      <c r="T63" s="183"/>
    </row>
    <row r="64" spans="1:20" x14ac:dyDescent="0.3">
      <c r="A64" s="483" t="s">
        <v>575</v>
      </c>
      <c r="B64" s="484">
        <v>11352</v>
      </c>
      <c r="C64" s="484">
        <v>11337</v>
      </c>
      <c r="D64" s="484">
        <v>11021</v>
      </c>
      <c r="E64" s="485">
        <v>97.212666490253156</v>
      </c>
      <c r="F64" s="486">
        <v>0</v>
      </c>
      <c r="G64" s="484">
        <v>0</v>
      </c>
      <c r="H64" s="484">
        <v>0</v>
      </c>
      <c r="I64" s="485">
        <v>0</v>
      </c>
      <c r="J64" s="484">
        <v>11352</v>
      </c>
      <c r="K64" s="484">
        <v>11337</v>
      </c>
      <c r="L64" s="484">
        <v>11021</v>
      </c>
      <c r="M64" s="487">
        <v>97.212666490253156</v>
      </c>
      <c r="N64" s="183"/>
      <c r="O64" s="183"/>
      <c r="P64" s="183"/>
      <c r="Q64" s="183"/>
      <c r="R64" s="183"/>
      <c r="S64" s="183"/>
      <c r="T64" s="183"/>
    </row>
    <row r="65" spans="1:20" x14ac:dyDescent="0.3">
      <c r="A65" s="483" t="s">
        <v>576</v>
      </c>
      <c r="B65" s="484">
        <v>940525</v>
      </c>
      <c r="C65" s="484">
        <v>1255421</v>
      </c>
      <c r="D65" s="484">
        <v>1244621</v>
      </c>
      <c r="E65" s="485">
        <v>99.139730815399773</v>
      </c>
      <c r="F65" s="486">
        <v>473985</v>
      </c>
      <c r="G65" s="484">
        <v>911798</v>
      </c>
      <c r="H65" s="484">
        <v>911748</v>
      </c>
      <c r="I65" s="485">
        <v>99.994516329274688</v>
      </c>
      <c r="J65" s="484">
        <v>1414510</v>
      </c>
      <c r="K65" s="484">
        <v>2167219</v>
      </c>
      <c r="L65" s="484">
        <v>2156369</v>
      </c>
      <c r="M65" s="487">
        <v>99.49935839432932</v>
      </c>
      <c r="N65" s="183"/>
      <c r="O65" s="183"/>
      <c r="P65" s="183"/>
      <c r="Q65" s="183"/>
      <c r="R65" s="183"/>
      <c r="S65" s="183"/>
      <c r="T65" s="183"/>
    </row>
    <row r="66" spans="1:20" x14ac:dyDescent="0.3">
      <c r="A66" s="483" t="s">
        <v>577</v>
      </c>
      <c r="B66" s="484">
        <v>420913</v>
      </c>
      <c r="C66" s="484">
        <v>399696</v>
      </c>
      <c r="D66" s="484">
        <v>388916</v>
      </c>
      <c r="E66" s="485">
        <v>97.302950242184068</v>
      </c>
      <c r="F66" s="486">
        <v>293730</v>
      </c>
      <c r="G66" s="484">
        <v>595271</v>
      </c>
      <c r="H66" s="484">
        <v>595272</v>
      </c>
      <c r="I66" s="485">
        <v>100.00016799071348</v>
      </c>
      <c r="J66" s="484">
        <v>714643</v>
      </c>
      <c r="K66" s="484">
        <v>994967</v>
      </c>
      <c r="L66" s="484">
        <v>984188</v>
      </c>
      <c r="M66" s="487">
        <v>98.916647486801068</v>
      </c>
      <c r="N66" s="183"/>
      <c r="O66" s="183"/>
      <c r="P66" s="183"/>
      <c r="Q66" s="183"/>
      <c r="R66" s="183"/>
      <c r="S66" s="183"/>
      <c r="T66" s="183"/>
    </row>
    <row r="67" spans="1:20" x14ac:dyDescent="0.3">
      <c r="A67" s="483" t="s">
        <v>578</v>
      </c>
      <c r="B67" s="484">
        <v>2061</v>
      </c>
      <c r="C67" s="484">
        <v>2977</v>
      </c>
      <c r="D67" s="484">
        <v>2960</v>
      </c>
      <c r="E67" s="485">
        <v>99.428955324151829</v>
      </c>
      <c r="F67" s="486">
        <v>0</v>
      </c>
      <c r="G67" s="484">
        <v>289</v>
      </c>
      <c r="H67" s="484">
        <v>238</v>
      </c>
      <c r="I67" s="485">
        <v>82.35294117647058</v>
      </c>
      <c r="J67" s="484">
        <v>2061</v>
      </c>
      <c r="K67" s="484">
        <v>3266</v>
      </c>
      <c r="L67" s="484">
        <v>3198</v>
      </c>
      <c r="M67" s="487">
        <v>97.917942437232085</v>
      </c>
      <c r="N67" s="183"/>
      <c r="O67" s="183"/>
      <c r="P67" s="183"/>
      <c r="Q67" s="183"/>
      <c r="R67" s="183"/>
      <c r="S67" s="183"/>
      <c r="T67" s="183"/>
    </row>
    <row r="68" spans="1:20" x14ac:dyDescent="0.3">
      <c r="A68" s="483" t="s">
        <v>579</v>
      </c>
      <c r="B68" s="484">
        <v>508602</v>
      </c>
      <c r="C68" s="484">
        <v>832768</v>
      </c>
      <c r="D68" s="484">
        <v>832766</v>
      </c>
      <c r="E68" s="485">
        <v>99.999759837073469</v>
      </c>
      <c r="F68" s="486">
        <v>180255</v>
      </c>
      <c r="G68" s="484">
        <v>316238</v>
      </c>
      <c r="H68" s="484">
        <v>316238</v>
      </c>
      <c r="I68" s="485">
        <v>100</v>
      </c>
      <c r="J68" s="484">
        <v>688857</v>
      </c>
      <c r="K68" s="484">
        <v>1149006</v>
      </c>
      <c r="L68" s="484">
        <v>1149004</v>
      </c>
      <c r="M68" s="487">
        <v>99.999825936505118</v>
      </c>
      <c r="N68" s="183"/>
      <c r="O68" s="183"/>
      <c r="P68" s="183"/>
      <c r="Q68" s="183"/>
      <c r="R68" s="183"/>
      <c r="S68" s="183"/>
      <c r="T68" s="183"/>
    </row>
    <row r="69" spans="1:20" x14ac:dyDescent="0.3">
      <c r="A69" s="483" t="s">
        <v>580</v>
      </c>
      <c r="B69" s="484">
        <v>8949</v>
      </c>
      <c r="C69" s="484">
        <v>19980</v>
      </c>
      <c r="D69" s="484">
        <v>19979</v>
      </c>
      <c r="E69" s="485">
        <v>99.994994994994997</v>
      </c>
      <c r="F69" s="486">
        <v>0</v>
      </c>
      <c r="G69" s="484">
        <v>0</v>
      </c>
      <c r="H69" s="484">
        <v>0</v>
      </c>
      <c r="I69" s="485">
        <v>0</v>
      </c>
      <c r="J69" s="484">
        <v>8949</v>
      </c>
      <c r="K69" s="484">
        <v>19980</v>
      </c>
      <c r="L69" s="484">
        <v>19979</v>
      </c>
      <c r="M69" s="487">
        <v>99.994994994994997</v>
      </c>
      <c r="N69" s="183"/>
      <c r="O69" s="183"/>
      <c r="P69" s="183"/>
      <c r="Q69" s="183"/>
      <c r="R69" s="183"/>
      <c r="S69" s="183"/>
      <c r="T69" s="183"/>
    </row>
    <row r="70" spans="1:20" x14ac:dyDescent="0.3">
      <c r="A70" s="483" t="s">
        <v>581</v>
      </c>
      <c r="B70" s="484">
        <v>21854</v>
      </c>
      <c r="C70" s="484">
        <v>22211</v>
      </c>
      <c r="D70" s="484">
        <v>22210</v>
      </c>
      <c r="E70" s="485">
        <v>99.995497726351815</v>
      </c>
      <c r="F70" s="486">
        <v>293</v>
      </c>
      <c r="G70" s="484">
        <v>503</v>
      </c>
      <c r="H70" s="484">
        <v>503</v>
      </c>
      <c r="I70" s="485">
        <v>100</v>
      </c>
      <c r="J70" s="484">
        <v>22147</v>
      </c>
      <c r="K70" s="484">
        <v>22714</v>
      </c>
      <c r="L70" s="484">
        <v>22713</v>
      </c>
      <c r="M70" s="487">
        <v>99.995597428898478</v>
      </c>
      <c r="N70" s="183"/>
      <c r="O70" s="183"/>
      <c r="P70" s="183"/>
      <c r="Q70" s="183"/>
      <c r="R70" s="183"/>
      <c r="S70" s="183"/>
      <c r="T70" s="183"/>
    </row>
    <row r="71" spans="1:20" x14ac:dyDescent="0.3">
      <c r="A71" s="483" t="s">
        <v>582</v>
      </c>
      <c r="B71" s="484">
        <v>21854</v>
      </c>
      <c r="C71" s="484">
        <v>22211</v>
      </c>
      <c r="D71" s="484">
        <v>22210</v>
      </c>
      <c r="E71" s="485">
        <v>99.995497726351815</v>
      </c>
      <c r="F71" s="486">
        <v>293</v>
      </c>
      <c r="G71" s="484">
        <v>503</v>
      </c>
      <c r="H71" s="484">
        <v>503</v>
      </c>
      <c r="I71" s="485">
        <v>100</v>
      </c>
      <c r="J71" s="484">
        <v>22147</v>
      </c>
      <c r="K71" s="484">
        <v>22714</v>
      </c>
      <c r="L71" s="484">
        <v>22713</v>
      </c>
      <c r="M71" s="487">
        <v>99.995597428898478</v>
      </c>
      <c r="N71" s="183"/>
      <c r="O71" s="183"/>
      <c r="P71" s="183"/>
      <c r="Q71" s="183"/>
      <c r="R71" s="183"/>
      <c r="S71" s="183"/>
      <c r="T71" s="183"/>
    </row>
    <row r="72" spans="1:20" x14ac:dyDescent="0.3">
      <c r="A72" s="483" t="s">
        <v>583</v>
      </c>
      <c r="B72" s="484">
        <v>20317</v>
      </c>
      <c r="C72" s="484">
        <v>165931</v>
      </c>
      <c r="D72" s="484">
        <v>156971</v>
      </c>
      <c r="E72" s="485">
        <v>94.600165128878871</v>
      </c>
      <c r="F72" s="486">
        <v>0</v>
      </c>
      <c r="G72" s="484">
        <v>45538</v>
      </c>
      <c r="H72" s="484">
        <v>45538</v>
      </c>
      <c r="I72" s="485">
        <v>100</v>
      </c>
      <c r="J72" s="484">
        <v>20317</v>
      </c>
      <c r="K72" s="484">
        <v>211469</v>
      </c>
      <c r="L72" s="484">
        <v>202509</v>
      </c>
      <c r="M72" s="487">
        <v>95.762972350557291</v>
      </c>
      <c r="N72" s="183"/>
      <c r="O72" s="183"/>
      <c r="P72" s="183"/>
      <c r="Q72" s="183"/>
      <c r="R72" s="183"/>
      <c r="S72" s="183"/>
      <c r="T72" s="183"/>
    </row>
    <row r="73" spans="1:20" x14ac:dyDescent="0.3">
      <c r="A73" s="483" t="s">
        <v>584</v>
      </c>
      <c r="B73" s="484">
        <v>8300</v>
      </c>
      <c r="C73" s="484">
        <v>8606</v>
      </c>
      <c r="D73" s="484">
        <v>8116</v>
      </c>
      <c r="E73" s="485">
        <v>94.306297931675573</v>
      </c>
      <c r="F73" s="486">
        <v>0</v>
      </c>
      <c r="G73" s="484">
        <v>28047</v>
      </c>
      <c r="H73" s="484">
        <v>28047</v>
      </c>
      <c r="I73" s="485">
        <v>100</v>
      </c>
      <c r="J73" s="484">
        <v>8300</v>
      </c>
      <c r="K73" s="484">
        <v>36653</v>
      </c>
      <c r="L73" s="484">
        <v>36163</v>
      </c>
      <c r="M73" s="487">
        <v>98.663138078738442</v>
      </c>
      <c r="N73" s="183"/>
      <c r="O73" s="183"/>
      <c r="P73" s="183"/>
      <c r="Q73" s="183"/>
      <c r="R73" s="183"/>
      <c r="S73" s="183"/>
      <c r="T73" s="183"/>
    </row>
    <row r="74" spans="1:20" x14ac:dyDescent="0.3">
      <c r="A74" s="483" t="s">
        <v>585</v>
      </c>
      <c r="B74" s="484">
        <v>11888</v>
      </c>
      <c r="C74" s="484">
        <v>157040</v>
      </c>
      <c r="D74" s="484">
        <v>148571</v>
      </c>
      <c r="E74" s="485">
        <v>94.607106469689256</v>
      </c>
      <c r="F74" s="486">
        <v>0</v>
      </c>
      <c r="G74" s="484">
        <v>880</v>
      </c>
      <c r="H74" s="484">
        <v>880</v>
      </c>
      <c r="I74" s="485">
        <v>100</v>
      </c>
      <c r="J74" s="484">
        <v>11888</v>
      </c>
      <c r="K74" s="484">
        <v>157920</v>
      </c>
      <c r="L74" s="484">
        <v>149451</v>
      </c>
      <c r="M74" s="487">
        <v>94.63715805471125</v>
      </c>
      <c r="N74" s="183"/>
      <c r="O74" s="183"/>
      <c r="P74" s="183"/>
      <c r="Q74" s="183"/>
      <c r="R74" s="183"/>
      <c r="S74" s="183"/>
      <c r="T74" s="183"/>
    </row>
    <row r="75" spans="1:20" x14ac:dyDescent="0.3">
      <c r="A75" s="483" t="s">
        <v>586</v>
      </c>
      <c r="B75" s="484">
        <v>129</v>
      </c>
      <c r="C75" s="484">
        <v>285</v>
      </c>
      <c r="D75" s="484">
        <v>284</v>
      </c>
      <c r="E75" s="485">
        <v>99.649122807017548</v>
      </c>
      <c r="F75" s="486">
        <v>0</v>
      </c>
      <c r="G75" s="484">
        <v>16611</v>
      </c>
      <c r="H75" s="484">
        <v>16611</v>
      </c>
      <c r="I75" s="485">
        <v>100</v>
      </c>
      <c r="J75" s="484">
        <v>129</v>
      </c>
      <c r="K75" s="484">
        <v>16896</v>
      </c>
      <c r="L75" s="484">
        <v>16895</v>
      </c>
      <c r="M75" s="487">
        <v>99.994081439393938</v>
      </c>
      <c r="N75" s="183"/>
      <c r="O75" s="183"/>
      <c r="P75" s="183"/>
      <c r="Q75" s="183"/>
      <c r="R75" s="183"/>
      <c r="S75" s="183"/>
      <c r="T75" s="183"/>
    </row>
    <row r="76" spans="1:20" x14ac:dyDescent="0.3">
      <c r="A76" s="483" t="s">
        <v>587</v>
      </c>
      <c r="B76" s="484">
        <v>18007</v>
      </c>
      <c r="C76" s="484">
        <v>62369</v>
      </c>
      <c r="D76" s="484">
        <v>62369</v>
      </c>
      <c r="E76" s="485">
        <v>100</v>
      </c>
      <c r="F76" s="486">
        <v>19114</v>
      </c>
      <c r="G76" s="484">
        <v>34523</v>
      </c>
      <c r="H76" s="484">
        <v>34522</v>
      </c>
      <c r="I76" s="485">
        <v>99.997103380355128</v>
      </c>
      <c r="J76" s="484">
        <v>37121</v>
      </c>
      <c r="K76" s="484">
        <v>96892</v>
      </c>
      <c r="L76" s="484">
        <v>96891</v>
      </c>
      <c r="M76" s="487">
        <v>99.99896792304834</v>
      </c>
      <c r="N76" s="183"/>
      <c r="O76" s="183"/>
      <c r="P76" s="183"/>
      <c r="Q76" s="183"/>
      <c r="R76" s="183"/>
      <c r="S76" s="183"/>
      <c r="T76" s="183"/>
    </row>
    <row r="77" spans="1:20" x14ac:dyDescent="0.3">
      <c r="A77" s="483" t="s">
        <v>588</v>
      </c>
      <c r="B77" s="484">
        <v>986</v>
      </c>
      <c r="C77" s="484">
        <v>1021</v>
      </c>
      <c r="D77" s="484">
        <v>1021</v>
      </c>
      <c r="E77" s="485">
        <v>100</v>
      </c>
      <c r="F77" s="486">
        <v>400</v>
      </c>
      <c r="G77" s="484">
        <v>400</v>
      </c>
      <c r="H77" s="484">
        <v>400</v>
      </c>
      <c r="I77" s="485">
        <v>100</v>
      </c>
      <c r="J77" s="484">
        <v>1386</v>
      </c>
      <c r="K77" s="484">
        <v>1421</v>
      </c>
      <c r="L77" s="484">
        <v>1421</v>
      </c>
      <c r="M77" s="487">
        <v>100</v>
      </c>
      <c r="N77" s="183"/>
      <c r="O77" s="183"/>
      <c r="P77" s="183"/>
      <c r="Q77" s="183"/>
      <c r="R77" s="183"/>
      <c r="S77" s="183"/>
      <c r="T77" s="183"/>
    </row>
    <row r="78" spans="1:20" x14ac:dyDescent="0.3">
      <c r="A78" s="483" t="s">
        <v>589</v>
      </c>
      <c r="B78" s="484">
        <v>6228</v>
      </c>
      <c r="C78" s="484">
        <v>34184</v>
      </c>
      <c r="D78" s="484">
        <v>34184</v>
      </c>
      <c r="E78" s="485">
        <v>100</v>
      </c>
      <c r="F78" s="486">
        <v>0</v>
      </c>
      <c r="G78" s="484">
        <v>338</v>
      </c>
      <c r="H78" s="484">
        <v>338</v>
      </c>
      <c r="I78" s="485">
        <v>100</v>
      </c>
      <c r="J78" s="484">
        <v>6228</v>
      </c>
      <c r="K78" s="484">
        <v>34522</v>
      </c>
      <c r="L78" s="484">
        <v>34522</v>
      </c>
      <c r="M78" s="487">
        <v>100</v>
      </c>
      <c r="N78" s="183"/>
      <c r="O78" s="183"/>
      <c r="P78" s="183"/>
      <c r="Q78" s="183"/>
      <c r="R78" s="183"/>
      <c r="S78" s="183"/>
      <c r="T78" s="183"/>
    </row>
    <row r="79" spans="1:20" x14ac:dyDescent="0.3">
      <c r="A79" s="483" t="s">
        <v>590</v>
      </c>
      <c r="B79" s="484">
        <v>76</v>
      </c>
      <c r="C79" s="484">
        <v>116</v>
      </c>
      <c r="D79" s="484">
        <v>116</v>
      </c>
      <c r="E79" s="485">
        <v>100</v>
      </c>
      <c r="F79" s="486">
        <v>0</v>
      </c>
      <c r="G79" s="484">
        <v>0</v>
      </c>
      <c r="H79" s="484">
        <v>0</v>
      </c>
      <c r="I79" s="485">
        <v>0</v>
      </c>
      <c r="J79" s="484">
        <v>76</v>
      </c>
      <c r="K79" s="484">
        <v>116</v>
      </c>
      <c r="L79" s="484">
        <v>116</v>
      </c>
      <c r="M79" s="487">
        <v>100</v>
      </c>
      <c r="N79" s="183"/>
      <c r="O79" s="183"/>
      <c r="P79" s="183"/>
      <c r="Q79" s="183"/>
      <c r="R79" s="183"/>
      <c r="S79" s="183"/>
      <c r="T79" s="183"/>
    </row>
    <row r="80" spans="1:20" x14ac:dyDescent="0.3">
      <c r="A80" s="483" t="s">
        <v>591</v>
      </c>
      <c r="B80" s="484">
        <v>357</v>
      </c>
      <c r="C80" s="484">
        <v>87</v>
      </c>
      <c r="D80" s="484">
        <v>87</v>
      </c>
      <c r="E80" s="485">
        <v>100</v>
      </c>
      <c r="F80" s="486">
        <v>0</v>
      </c>
      <c r="G80" s="484">
        <v>0</v>
      </c>
      <c r="H80" s="484">
        <v>0</v>
      </c>
      <c r="I80" s="485">
        <v>0</v>
      </c>
      <c r="J80" s="484">
        <v>357</v>
      </c>
      <c r="K80" s="484">
        <v>87</v>
      </c>
      <c r="L80" s="484">
        <v>87</v>
      </c>
      <c r="M80" s="487">
        <v>100</v>
      </c>
      <c r="N80" s="183"/>
      <c r="O80" s="183"/>
      <c r="P80" s="183"/>
      <c r="Q80" s="183"/>
      <c r="R80" s="183"/>
      <c r="S80" s="183"/>
      <c r="T80" s="183"/>
    </row>
    <row r="81" spans="1:20" x14ac:dyDescent="0.3">
      <c r="A81" s="483" t="s">
        <v>592</v>
      </c>
      <c r="B81" s="484">
        <v>281</v>
      </c>
      <c r="C81" s="484">
        <v>180</v>
      </c>
      <c r="D81" s="484">
        <v>180</v>
      </c>
      <c r="E81" s="485">
        <v>100</v>
      </c>
      <c r="F81" s="486">
        <v>0</v>
      </c>
      <c r="G81" s="484">
        <v>0</v>
      </c>
      <c r="H81" s="484">
        <v>0</v>
      </c>
      <c r="I81" s="485">
        <v>0</v>
      </c>
      <c r="J81" s="484">
        <v>281</v>
      </c>
      <c r="K81" s="484">
        <v>180</v>
      </c>
      <c r="L81" s="484">
        <v>180</v>
      </c>
      <c r="M81" s="487">
        <v>100</v>
      </c>
      <c r="N81" s="183"/>
      <c r="O81" s="183"/>
      <c r="P81" s="183"/>
      <c r="Q81" s="183"/>
      <c r="R81" s="183"/>
      <c r="S81" s="183"/>
      <c r="T81" s="183"/>
    </row>
    <row r="82" spans="1:20" x14ac:dyDescent="0.3">
      <c r="A82" s="483" t="s">
        <v>593</v>
      </c>
      <c r="B82" s="484">
        <v>10079</v>
      </c>
      <c r="C82" s="484">
        <v>26781</v>
      </c>
      <c r="D82" s="484">
        <v>26781</v>
      </c>
      <c r="E82" s="485">
        <v>100</v>
      </c>
      <c r="F82" s="486">
        <v>18714</v>
      </c>
      <c r="G82" s="484">
        <v>33785</v>
      </c>
      <c r="H82" s="484">
        <v>33784</v>
      </c>
      <c r="I82" s="485">
        <v>99.99704010655617</v>
      </c>
      <c r="J82" s="484">
        <v>28793</v>
      </c>
      <c r="K82" s="484">
        <v>60566</v>
      </c>
      <c r="L82" s="484">
        <v>60565</v>
      </c>
      <c r="M82" s="487">
        <v>99.9983489086286</v>
      </c>
      <c r="N82" s="183"/>
      <c r="O82" s="183"/>
      <c r="P82" s="183"/>
      <c r="Q82" s="183"/>
      <c r="R82" s="183"/>
      <c r="S82" s="183"/>
      <c r="T82" s="183"/>
    </row>
    <row r="83" spans="1:20" x14ac:dyDescent="0.3">
      <c r="A83" s="483" t="s">
        <v>594</v>
      </c>
      <c r="B83" s="484">
        <v>38973</v>
      </c>
      <c r="C83" s="484">
        <v>25018</v>
      </c>
      <c r="D83" s="484">
        <v>19517</v>
      </c>
      <c r="E83" s="485">
        <v>78.011831481333445</v>
      </c>
      <c r="F83" s="486">
        <v>1204</v>
      </c>
      <c r="G83" s="484">
        <v>2333</v>
      </c>
      <c r="H83" s="484">
        <v>2333</v>
      </c>
      <c r="I83" s="485">
        <v>100</v>
      </c>
      <c r="J83" s="484">
        <v>40177</v>
      </c>
      <c r="K83" s="484">
        <v>27351</v>
      </c>
      <c r="L83" s="484">
        <v>21850</v>
      </c>
      <c r="M83" s="487">
        <v>79.887389857774849</v>
      </c>
      <c r="N83" s="183"/>
      <c r="O83" s="183"/>
      <c r="P83" s="183"/>
      <c r="Q83" s="183"/>
      <c r="R83" s="183"/>
      <c r="S83" s="183"/>
      <c r="T83" s="183"/>
    </row>
    <row r="84" spans="1:20" x14ac:dyDescent="0.3">
      <c r="A84" s="483" t="s">
        <v>595</v>
      </c>
      <c r="B84" s="484">
        <v>38973</v>
      </c>
      <c r="C84" s="484">
        <v>25018</v>
      </c>
      <c r="D84" s="484">
        <v>19517</v>
      </c>
      <c r="E84" s="485">
        <v>78.011831481333445</v>
      </c>
      <c r="F84" s="486">
        <v>1204</v>
      </c>
      <c r="G84" s="484">
        <v>2333</v>
      </c>
      <c r="H84" s="484">
        <v>2333</v>
      </c>
      <c r="I84" s="485">
        <v>100</v>
      </c>
      <c r="J84" s="484">
        <v>40177</v>
      </c>
      <c r="K84" s="484">
        <v>27351</v>
      </c>
      <c r="L84" s="484">
        <v>21850</v>
      </c>
      <c r="M84" s="487">
        <v>79.887389857774849</v>
      </c>
      <c r="N84" s="183"/>
      <c r="O84" s="183"/>
      <c r="P84" s="183"/>
      <c r="Q84" s="183"/>
      <c r="R84" s="183"/>
      <c r="S84" s="183"/>
      <c r="T84" s="183"/>
    </row>
    <row r="85" spans="1:20" s="493" customFormat="1" ht="13.2" x14ac:dyDescent="0.25">
      <c r="A85" s="477" t="s">
        <v>596</v>
      </c>
      <c r="B85" s="478">
        <v>119467</v>
      </c>
      <c r="C85" s="478">
        <v>216697</v>
      </c>
      <c r="D85" s="478">
        <v>212684</v>
      </c>
      <c r="E85" s="490">
        <v>98.148105419087486</v>
      </c>
      <c r="F85" s="480">
        <v>377023</v>
      </c>
      <c r="G85" s="478">
        <v>131273</v>
      </c>
      <c r="H85" s="478">
        <v>131273</v>
      </c>
      <c r="I85" s="490">
        <v>100</v>
      </c>
      <c r="J85" s="478">
        <v>496490</v>
      </c>
      <c r="K85" s="478">
        <v>347970</v>
      </c>
      <c r="L85" s="478">
        <v>343957</v>
      </c>
      <c r="M85" s="491">
        <v>98.846739661465065</v>
      </c>
      <c r="N85" s="492"/>
      <c r="O85" s="492"/>
      <c r="P85" s="492"/>
      <c r="Q85" s="492"/>
      <c r="R85" s="492"/>
      <c r="S85" s="492"/>
      <c r="T85" s="492"/>
    </row>
    <row r="86" spans="1:20" s="494" customFormat="1" ht="13.2" x14ac:dyDescent="0.25">
      <c r="A86" s="483" t="s">
        <v>597</v>
      </c>
      <c r="B86" s="484">
        <v>66237</v>
      </c>
      <c r="C86" s="484">
        <v>67211</v>
      </c>
      <c r="D86" s="484">
        <v>63350</v>
      </c>
      <c r="E86" s="485">
        <v>94.255404621267346</v>
      </c>
      <c r="F86" s="486">
        <v>6140</v>
      </c>
      <c r="G86" s="484">
        <v>27674</v>
      </c>
      <c r="H86" s="484">
        <v>27674</v>
      </c>
      <c r="I86" s="485">
        <v>100</v>
      </c>
      <c r="J86" s="484">
        <v>72377</v>
      </c>
      <c r="K86" s="484">
        <v>94885</v>
      </c>
      <c r="L86" s="484">
        <v>91024</v>
      </c>
      <c r="M86" s="487">
        <v>95.930863677082783</v>
      </c>
      <c r="N86" s="471"/>
      <c r="O86" s="471"/>
      <c r="P86" s="471"/>
      <c r="Q86" s="471"/>
      <c r="R86" s="471"/>
      <c r="S86" s="471"/>
      <c r="T86" s="471"/>
    </row>
    <row r="87" spans="1:20" x14ac:dyDescent="0.3">
      <c r="A87" s="483" t="s">
        <v>598</v>
      </c>
      <c r="B87" s="484">
        <v>66237</v>
      </c>
      <c r="C87" s="484">
        <v>67211</v>
      </c>
      <c r="D87" s="484">
        <v>63350</v>
      </c>
      <c r="E87" s="485">
        <v>94.255404621267346</v>
      </c>
      <c r="F87" s="486">
        <v>6140</v>
      </c>
      <c r="G87" s="484">
        <v>27674</v>
      </c>
      <c r="H87" s="484">
        <v>27674</v>
      </c>
      <c r="I87" s="485">
        <v>100</v>
      </c>
      <c r="J87" s="484">
        <v>72377</v>
      </c>
      <c r="K87" s="484">
        <v>94885</v>
      </c>
      <c r="L87" s="484">
        <v>91024</v>
      </c>
      <c r="M87" s="487">
        <v>95.930863677082783</v>
      </c>
      <c r="N87" s="183"/>
      <c r="O87" s="183"/>
      <c r="P87" s="183"/>
      <c r="Q87" s="183"/>
      <c r="R87" s="183"/>
      <c r="S87" s="183"/>
      <c r="T87" s="183"/>
    </row>
    <row r="88" spans="1:20" x14ac:dyDescent="0.3">
      <c r="A88" s="483" t="s">
        <v>599</v>
      </c>
      <c r="B88" s="484">
        <v>0</v>
      </c>
      <c r="C88" s="484">
        <v>18</v>
      </c>
      <c r="D88" s="484">
        <v>18</v>
      </c>
      <c r="E88" s="485">
        <v>100</v>
      </c>
      <c r="F88" s="486">
        <v>236906</v>
      </c>
      <c r="G88" s="484">
        <v>21110</v>
      </c>
      <c r="H88" s="484">
        <v>21110</v>
      </c>
      <c r="I88" s="485">
        <v>100</v>
      </c>
      <c r="J88" s="484">
        <v>236906</v>
      </c>
      <c r="K88" s="484">
        <v>21128</v>
      </c>
      <c r="L88" s="484">
        <v>21128</v>
      </c>
      <c r="M88" s="487">
        <v>100</v>
      </c>
      <c r="N88" s="183"/>
      <c r="O88" s="183"/>
      <c r="P88" s="183"/>
      <c r="Q88" s="183"/>
      <c r="R88" s="183"/>
      <c r="S88" s="183"/>
      <c r="T88" s="183"/>
    </row>
    <row r="89" spans="1:20" x14ac:dyDescent="0.3">
      <c r="A89" s="483" t="s">
        <v>600</v>
      </c>
      <c r="B89" s="484">
        <v>0</v>
      </c>
      <c r="C89" s="484">
        <v>18</v>
      </c>
      <c r="D89" s="484">
        <v>18</v>
      </c>
      <c r="E89" s="485">
        <v>100</v>
      </c>
      <c r="F89" s="486">
        <v>236906</v>
      </c>
      <c r="G89" s="484">
        <v>21110</v>
      </c>
      <c r="H89" s="484">
        <v>21110</v>
      </c>
      <c r="I89" s="485">
        <v>100</v>
      </c>
      <c r="J89" s="484">
        <v>236906</v>
      </c>
      <c r="K89" s="484">
        <v>21128</v>
      </c>
      <c r="L89" s="484">
        <v>21128</v>
      </c>
      <c r="M89" s="487">
        <v>100</v>
      </c>
      <c r="N89" s="183"/>
      <c r="O89" s="183"/>
      <c r="P89" s="183"/>
      <c r="Q89" s="183"/>
      <c r="R89" s="183"/>
      <c r="S89" s="183"/>
      <c r="T89" s="183"/>
    </row>
    <row r="90" spans="1:20" s="494" customFormat="1" ht="13.2" x14ac:dyDescent="0.25">
      <c r="A90" s="483" t="s">
        <v>601</v>
      </c>
      <c r="B90" s="484">
        <v>11687</v>
      </c>
      <c r="C90" s="484">
        <v>57470</v>
      </c>
      <c r="D90" s="484">
        <v>57436</v>
      </c>
      <c r="E90" s="485">
        <v>99.940838698451358</v>
      </c>
      <c r="F90" s="486">
        <v>77689</v>
      </c>
      <c r="G90" s="484">
        <v>80628</v>
      </c>
      <c r="H90" s="484">
        <v>80628</v>
      </c>
      <c r="I90" s="485">
        <v>100</v>
      </c>
      <c r="J90" s="484">
        <v>89376</v>
      </c>
      <c r="K90" s="484">
        <v>138098</v>
      </c>
      <c r="L90" s="484">
        <v>138064</v>
      </c>
      <c r="M90" s="487">
        <v>99.975379802748776</v>
      </c>
      <c r="N90" s="471"/>
      <c r="O90" s="471"/>
      <c r="P90" s="471"/>
      <c r="Q90" s="471"/>
      <c r="R90" s="471"/>
      <c r="S90" s="471"/>
      <c r="T90" s="471"/>
    </row>
    <row r="91" spans="1:20" x14ac:dyDescent="0.3">
      <c r="A91" s="483" t="s">
        <v>602</v>
      </c>
      <c r="B91" s="484">
        <v>11687</v>
      </c>
      <c r="C91" s="484">
        <v>57470</v>
      </c>
      <c r="D91" s="484">
        <v>57436</v>
      </c>
      <c r="E91" s="485">
        <v>99.940838698451358</v>
      </c>
      <c r="F91" s="486">
        <v>77689</v>
      </c>
      <c r="G91" s="484">
        <v>80628</v>
      </c>
      <c r="H91" s="484">
        <v>80628</v>
      </c>
      <c r="I91" s="485">
        <v>100</v>
      </c>
      <c r="J91" s="484">
        <v>89376</v>
      </c>
      <c r="K91" s="484">
        <v>138098</v>
      </c>
      <c r="L91" s="484">
        <v>138064</v>
      </c>
      <c r="M91" s="487">
        <v>99.975379802748776</v>
      </c>
      <c r="N91" s="183"/>
      <c r="O91" s="183"/>
      <c r="P91" s="183"/>
      <c r="Q91" s="183"/>
      <c r="R91" s="183"/>
      <c r="S91" s="183"/>
      <c r="T91" s="183"/>
    </row>
    <row r="92" spans="1:20" x14ac:dyDescent="0.3">
      <c r="A92" s="483" t="s">
        <v>603</v>
      </c>
      <c r="B92" s="484">
        <v>12796</v>
      </c>
      <c r="C92" s="484">
        <v>35446</v>
      </c>
      <c r="D92" s="484">
        <v>35386</v>
      </c>
      <c r="E92" s="485">
        <v>99.830728431981044</v>
      </c>
      <c r="F92" s="486">
        <v>42933</v>
      </c>
      <c r="G92" s="484">
        <v>1124</v>
      </c>
      <c r="H92" s="484">
        <v>1124</v>
      </c>
      <c r="I92" s="485">
        <v>100</v>
      </c>
      <c r="J92" s="484">
        <v>55729</v>
      </c>
      <c r="K92" s="484">
        <v>36570</v>
      </c>
      <c r="L92" s="484">
        <v>36510</v>
      </c>
      <c r="M92" s="487">
        <v>99.835931091058256</v>
      </c>
      <c r="N92" s="183"/>
      <c r="O92" s="183"/>
      <c r="P92" s="183"/>
      <c r="Q92" s="183"/>
      <c r="R92" s="183"/>
      <c r="S92" s="183"/>
      <c r="T92" s="183"/>
    </row>
    <row r="93" spans="1:20" x14ac:dyDescent="0.3">
      <c r="A93" s="483" t="s">
        <v>604</v>
      </c>
      <c r="B93" s="484">
        <v>12796</v>
      </c>
      <c r="C93" s="484">
        <v>35446</v>
      </c>
      <c r="D93" s="484">
        <v>35386</v>
      </c>
      <c r="E93" s="485">
        <v>99.830728431981044</v>
      </c>
      <c r="F93" s="486">
        <v>42933</v>
      </c>
      <c r="G93" s="484">
        <v>1124</v>
      </c>
      <c r="H93" s="484">
        <v>1124</v>
      </c>
      <c r="I93" s="485">
        <v>100</v>
      </c>
      <c r="J93" s="484">
        <v>55729</v>
      </c>
      <c r="K93" s="484">
        <v>36570</v>
      </c>
      <c r="L93" s="484">
        <v>36510</v>
      </c>
      <c r="M93" s="487">
        <v>99.835931091058256</v>
      </c>
      <c r="N93" s="183"/>
      <c r="O93" s="183"/>
      <c r="P93" s="183"/>
      <c r="Q93" s="183"/>
      <c r="R93" s="183"/>
      <c r="S93" s="183"/>
      <c r="T93" s="183"/>
    </row>
    <row r="94" spans="1:20" x14ac:dyDescent="0.3">
      <c r="A94" s="483" t="s">
        <v>605</v>
      </c>
      <c r="B94" s="484">
        <v>597</v>
      </c>
      <c r="C94" s="484">
        <v>597</v>
      </c>
      <c r="D94" s="484">
        <v>597</v>
      </c>
      <c r="E94" s="485">
        <v>100</v>
      </c>
      <c r="F94" s="486">
        <v>0</v>
      </c>
      <c r="G94" s="484">
        <v>0</v>
      </c>
      <c r="H94" s="484">
        <v>0</v>
      </c>
      <c r="I94" s="485">
        <v>0</v>
      </c>
      <c r="J94" s="484">
        <v>597</v>
      </c>
      <c r="K94" s="484">
        <v>597</v>
      </c>
      <c r="L94" s="484">
        <v>597</v>
      </c>
      <c r="M94" s="487">
        <v>100</v>
      </c>
      <c r="N94" s="183"/>
      <c r="O94" s="183"/>
      <c r="P94" s="183"/>
      <c r="Q94" s="183"/>
      <c r="R94" s="183"/>
      <c r="S94" s="183"/>
      <c r="T94" s="183"/>
    </row>
    <row r="95" spans="1:20" x14ac:dyDescent="0.3">
      <c r="A95" s="483" t="s">
        <v>606</v>
      </c>
      <c r="B95" s="484">
        <v>597</v>
      </c>
      <c r="C95" s="484">
        <v>597</v>
      </c>
      <c r="D95" s="484">
        <v>597</v>
      </c>
      <c r="E95" s="485">
        <v>100</v>
      </c>
      <c r="F95" s="486">
        <v>0</v>
      </c>
      <c r="G95" s="484">
        <v>0</v>
      </c>
      <c r="H95" s="484">
        <v>0</v>
      </c>
      <c r="I95" s="485">
        <v>0</v>
      </c>
      <c r="J95" s="484">
        <v>597</v>
      </c>
      <c r="K95" s="484">
        <v>597</v>
      </c>
      <c r="L95" s="484">
        <v>597</v>
      </c>
      <c r="M95" s="487">
        <v>100</v>
      </c>
      <c r="N95" s="183"/>
      <c r="O95" s="183"/>
      <c r="P95" s="183"/>
      <c r="Q95" s="183"/>
      <c r="R95" s="183"/>
      <c r="S95" s="183"/>
      <c r="T95" s="183"/>
    </row>
    <row r="96" spans="1:20" x14ac:dyDescent="0.3">
      <c r="A96" s="483" t="s">
        <v>607</v>
      </c>
      <c r="B96" s="484">
        <v>28150</v>
      </c>
      <c r="C96" s="484">
        <v>55955</v>
      </c>
      <c r="D96" s="484">
        <v>55897</v>
      </c>
      <c r="E96" s="485">
        <v>99.896345277455097</v>
      </c>
      <c r="F96" s="486">
        <v>13355</v>
      </c>
      <c r="G96" s="484">
        <v>737</v>
      </c>
      <c r="H96" s="484">
        <v>737</v>
      </c>
      <c r="I96" s="485">
        <v>100</v>
      </c>
      <c r="J96" s="484">
        <v>41505</v>
      </c>
      <c r="K96" s="484">
        <v>56692</v>
      </c>
      <c r="L96" s="484">
        <v>56634</v>
      </c>
      <c r="M96" s="487">
        <v>99.897692796161721</v>
      </c>
      <c r="N96" s="183"/>
      <c r="O96" s="183"/>
      <c r="P96" s="183"/>
      <c r="Q96" s="183"/>
      <c r="R96" s="183"/>
      <c r="S96" s="183"/>
      <c r="T96" s="183"/>
    </row>
    <row r="97" spans="1:20" x14ac:dyDescent="0.3">
      <c r="A97" s="483" t="s">
        <v>608</v>
      </c>
      <c r="B97" s="484">
        <v>28150</v>
      </c>
      <c r="C97" s="484">
        <v>55955</v>
      </c>
      <c r="D97" s="484">
        <v>55897</v>
      </c>
      <c r="E97" s="485">
        <v>99.896345277455097</v>
      </c>
      <c r="F97" s="486">
        <v>13355</v>
      </c>
      <c r="G97" s="484">
        <v>737</v>
      </c>
      <c r="H97" s="484">
        <v>737</v>
      </c>
      <c r="I97" s="485">
        <v>100</v>
      </c>
      <c r="J97" s="484">
        <v>41505</v>
      </c>
      <c r="K97" s="484">
        <v>56692</v>
      </c>
      <c r="L97" s="484">
        <v>56634</v>
      </c>
      <c r="M97" s="487">
        <v>99.897692796161721</v>
      </c>
      <c r="N97" s="183"/>
      <c r="O97" s="183"/>
      <c r="P97" s="183"/>
      <c r="Q97" s="183"/>
      <c r="R97" s="183"/>
      <c r="S97" s="183"/>
      <c r="T97" s="183"/>
    </row>
    <row r="98" spans="1:20" s="493" customFormat="1" ht="13.2" x14ac:dyDescent="0.25">
      <c r="A98" s="477" t="s">
        <v>609</v>
      </c>
      <c r="B98" s="478">
        <v>95434</v>
      </c>
      <c r="C98" s="478">
        <v>48636</v>
      </c>
      <c r="D98" s="478">
        <v>48367</v>
      </c>
      <c r="E98" s="490">
        <v>99.446911752611229</v>
      </c>
      <c r="F98" s="480">
        <v>22700</v>
      </c>
      <c r="G98" s="478">
        <v>40122</v>
      </c>
      <c r="H98" s="478">
        <v>40122</v>
      </c>
      <c r="I98" s="490">
        <v>100</v>
      </c>
      <c r="J98" s="478">
        <v>118134</v>
      </c>
      <c r="K98" s="478">
        <v>88758</v>
      </c>
      <c r="L98" s="478">
        <v>88489</v>
      </c>
      <c r="M98" s="491">
        <v>99.69692872755131</v>
      </c>
      <c r="N98" s="492"/>
      <c r="O98" s="492"/>
      <c r="P98" s="492"/>
      <c r="Q98" s="492"/>
      <c r="R98" s="492"/>
      <c r="S98" s="492"/>
      <c r="T98" s="492"/>
    </row>
    <row r="99" spans="1:20" s="494" customFormat="1" ht="13.2" x14ac:dyDescent="0.25">
      <c r="A99" s="483" t="s">
        <v>610</v>
      </c>
      <c r="B99" s="484">
        <v>94441</v>
      </c>
      <c r="C99" s="484">
        <v>46591</v>
      </c>
      <c r="D99" s="484">
        <v>46348</v>
      </c>
      <c r="E99" s="485">
        <v>99.4784400420682</v>
      </c>
      <c r="F99" s="486">
        <v>20000</v>
      </c>
      <c r="G99" s="484">
        <v>30540</v>
      </c>
      <c r="H99" s="484">
        <v>30540</v>
      </c>
      <c r="I99" s="485">
        <v>100</v>
      </c>
      <c r="J99" s="484">
        <v>114441</v>
      </c>
      <c r="K99" s="484">
        <v>77131</v>
      </c>
      <c r="L99" s="484">
        <v>76888</v>
      </c>
      <c r="M99" s="487">
        <v>99.684951575890366</v>
      </c>
      <c r="N99" s="471"/>
      <c r="O99" s="471"/>
      <c r="P99" s="471"/>
      <c r="Q99" s="471"/>
      <c r="R99" s="471"/>
      <c r="S99" s="471"/>
      <c r="T99" s="471"/>
    </row>
    <row r="100" spans="1:20" x14ac:dyDescent="0.3">
      <c r="A100" s="483" t="s">
        <v>611</v>
      </c>
      <c r="B100" s="484">
        <v>94441</v>
      </c>
      <c r="C100" s="484">
        <v>46591</v>
      </c>
      <c r="D100" s="484">
        <v>46348</v>
      </c>
      <c r="E100" s="485">
        <v>99.4784400420682</v>
      </c>
      <c r="F100" s="486">
        <v>20000</v>
      </c>
      <c r="G100" s="484">
        <v>30540</v>
      </c>
      <c r="H100" s="484">
        <v>30540</v>
      </c>
      <c r="I100" s="485">
        <v>100</v>
      </c>
      <c r="J100" s="484">
        <v>114441</v>
      </c>
      <c r="K100" s="484">
        <v>77131</v>
      </c>
      <c r="L100" s="484">
        <v>76888</v>
      </c>
      <c r="M100" s="487">
        <v>99.684951575890366</v>
      </c>
      <c r="N100" s="183"/>
      <c r="O100" s="183"/>
      <c r="P100" s="183"/>
      <c r="Q100" s="183"/>
      <c r="R100" s="183"/>
      <c r="S100" s="183"/>
      <c r="T100" s="183"/>
    </row>
    <row r="101" spans="1:20" x14ac:dyDescent="0.3">
      <c r="A101" s="483" t="s">
        <v>612</v>
      </c>
      <c r="B101" s="484">
        <v>0</v>
      </c>
      <c r="C101" s="484">
        <v>608</v>
      </c>
      <c r="D101" s="484">
        <v>608</v>
      </c>
      <c r="E101" s="485">
        <v>100</v>
      </c>
      <c r="F101" s="486">
        <v>2700</v>
      </c>
      <c r="G101" s="484">
        <v>188</v>
      </c>
      <c r="H101" s="484">
        <v>188</v>
      </c>
      <c r="I101" s="485">
        <v>100</v>
      </c>
      <c r="J101" s="484">
        <v>2700</v>
      </c>
      <c r="K101" s="484">
        <v>796</v>
      </c>
      <c r="L101" s="484">
        <v>796</v>
      </c>
      <c r="M101" s="487">
        <v>100</v>
      </c>
      <c r="N101" s="183"/>
      <c r="O101" s="183"/>
      <c r="P101" s="183"/>
      <c r="Q101" s="183"/>
      <c r="R101" s="183"/>
      <c r="S101" s="183"/>
      <c r="T101" s="183"/>
    </row>
    <row r="102" spans="1:20" ht="12" customHeight="1" x14ac:dyDescent="0.3">
      <c r="A102" s="483" t="s">
        <v>613</v>
      </c>
      <c r="B102" s="484">
        <v>0</v>
      </c>
      <c r="C102" s="484">
        <v>608</v>
      </c>
      <c r="D102" s="484">
        <v>608</v>
      </c>
      <c r="E102" s="485">
        <v>100</v>
      </c>
      <c r="F102" s="486">
        <v>2700</v>
      </c>
      <c r="G102" s="484">
        <v>188</v>
      </c>
      <c r="H102" s="484">
        <v>188</v>
      </c>
      <c r="I102" s="485">
        <v>100</v>
      </c>
      <c r="J102" s="484">
        <v>2700</v>
      </c>
      <c r="K102" s="484">
        <v>796</v>
      </c>
      <c r="L102" s="484">
        <v>796</v>
      </c>
      <c r="M102" s="487">
        <v>100</v>
      </c>
      <c r="N102" s="183"/>
      <c r="O102" s="183"/>
      <c r="P102" s="183"/>
      <c r="Q102" s="183"/>
      <c r="R102" s="183"/>
      <c r="S102" s="183"/>
      <c r="T102" s="183"/>
    </row>
    <row r="103" spans="1:20" s="494" customFormat="1" ht="13.2" x14ac:dyDescent="0.25">
      <c r="A103" s="483" t="s">
        <v>614</v>
      </c>
      <c r="B103" s="484">
        <v>0</v>
      </c>
      <c r="C103" s="484">
        <v>189</v>
      </c>
      <c r="D103" s="484">
        <v>189</v>
      </c>
      <c r="E103" s="485">
        <v>100</v>
      </c>
      <c r="F103" s="486">
        <v>0</v>
      </c>
      <c r="G103" s="484">
        <v>9394</v>
      </c>
      <c r="H103" s="484">
        <v>9394</v>
      </c>
      <c r="I103" s="485">
        <v>100</v>
      </c>
      <c r="J103" s="484">
        <v>0</v>
      </c>
      <c r="K103" s="484">
        <v>9583</v>
      </c>
      <c r="L103" s="484">
        <v>9583</v>
      </c>
      <c r="M103" s="487">
        <v>100</v>
      </c>
      <c r="N103" s="471"/>
      <c r="O103" s="471"/>
      <c r="P103" s="471"/>
      <c r="Q103" s="471"/>
      <c r="R103" s="471"/>
      <c r="S103" s="471"/>
      <c r="T103" s="471"/>
    </row>
    <row r="104" spans="1:20" x14ac:dyDescent="0.3">
      <c r="A104" s="483" t="s">
        <v>615</v>
      </c>
      <c r="B104" s="484">
        <v>0</v>
      </c>
      <c r="C104" s="484">
        <v>189</v>
      </c>
      <c r="D104" s="484">
        <v>189</v>
      </c>
      <c r="E104" s="485">
        <v>100</v>
      </c>
      <c r="F104" s="486">
        <v>0</v>
      </c>
      <c r="G104" s="484">
        <v>9394</v>
      </c>
      <c r="H104" s="484">
        <v>9394</v>
      </c>
      <c r="I104" s="485">
        <v>100</v>
      </c>
      <c r="J104" s="484">
        <v>0</v>
      </c>
      <c r="K104" s="484">
        <v>9583</v>
      </c>
      <c r="L104" s="484">
        <v>9583</v>
      </c>
      <c r="M104" s="487">
        <v>100</v>
      </c>
      <c r="N104" s="183"/>
      <c r="O104" s="183"/>
      <c r="P104" s="183"/>
      <c r="Q104" s="183"/>
      <c r="R104" s="183"/>
      <c r="S104" s="183"/>
      <c r="T104" s="183"/>
    </row>
    <row r="105" spans="1:20" x14ac:dyDescent="0.3">
      <c r="A105" s="483" t="s">
        <v>616</v>
      </c>
      <c r="B105" s="484">
        <v>993</v>
      </c>
      <c r="C105" s="484">
        <v>1248</v>
      </c>
      <c r="D105" s="484">
        <v>1222</v>
      </c>
      <c r="E105" s="485">
        <v>97.916666666666657</v>
      </c>
      <c r="F105" s="486">
        <v>0</v>
      </c>
      <c r="G105" s="484">
        <v>0</v>
      </c>
      <c r="H105" s="484">
        <v>0</v>
      </c>
      <c r="I105" s="485">
        <v>0</v>
      </c>
      <c r="J105" s="484">
        <v>993</v>
      </c>
      <c r="K105" s="484">
        <v>1248</v>
      </c>
      <c r="L105" s="484">
        <v>1222</v>
      </c>
      <c r="M105" s="487">
        <v>97.916666666666657</v>
      </c>
      <c r="N105" s="183"/>
      <c r="O105" s="183"/>
      <c r="P105" s="183"/>
      <c r="Q105" s="183"/>
      <c r="R105" s="183"/>
      <c r="S105" s="183"/>
      <c r="T105" s="183"/>
    </row>
    <row r="106" spans="1:20" s="493" customFormat="1" ht="13.2" x14ac:dyDescent="0.25">
      <c r="A106" s="477" t="s">
        <v>617</v>
      </c>
      <c r="B106" s="478">
        <v>285932</v>
      </c>
      <c r="C106" s="478">
        <v>766719</v>
      </c>
      <c r="D106" s="478">
        <v>713774</v>
      </c>
      <c r="E106" s="490">
        <v>93.094601803268205</v>
      </c>
      <c r="F106" s="480">
        <v>1650</v>
      </c>
      <c r="G106" s="478">
        <v>105031</v>
      </c>
      <c r="H106" s="478">
        <v>104990</v>
      </c>
      <c r="I106" s="490">
        <v>99.960963905894445</v>
      </c>
      <c r="J106" s="478">
        <v>287582</v>
      </c>
      <c r="K106" s="478">
        <v>871750</v>
      </c>
      <c r="L106" s="478">
        <v>818764</v>
      </c>
      <c r="M106" s="491">
        <v>93.921881273300841</v>
      </c>
      <c r="N106" s="492"/>
      <c r="O106" s="492"/>
      <c r="P106" s="492"/>
      <c r="Q106" s="492"/>
      <c r="R106" s="492"/>
      <c r="S106" s="492"/>
      <c r="T106" s="492"/>
    </row>
    <row r="107" spans="1:20" x14ac:dyDescent="0.3">
      <c r="A107" s="483" t="s">
        <v>618</v>
      </c>
      <c r="B107" s="484">
        <v>141</v>
      </c>
      <c r="C107" s="484">
        <v>136</v>
      </c>
      <c r="D107" s="484">
        <v>117</v>
      </c>
      <c r="E107" s="485">
        <v>86.029411764705884</v>
      </c>
      <c r="F107" s="486">
        <v>0</v>
      </c>
      <c r="G107" s="484">
        <v>50</v>
      </c>
      <c r="H107" s="484">
        <v>50</v>
      </c>
      <c r="I107" s="485">
        <v>100</v>
      </c>
      <c r="J107" s="484">
        <v>141</v>
      </c>
      <c r="K107" s="484">
        <v>186</v>
      </c>
      <c r="L107" s="484">
        <v>167</v>
      </c>
      <c r="M107" s="487">
        <v>89.784946236559136</v>
      </c>
      <c r="N107" s="183"/>
      <c r="O107" s="183"/>
      <c r="P107" s="183"/>
      <c r="Q107" s="183"/>
      <c r="R107" s="183"/>
      <c r="S107" s="183"/>
      <c r="T107" s="183"/>
    </row>
    <row r="108" spans="1:20" x14ac:dyDescent="0.3">
      <c r="A108" s="483" t="s">
        <v>619</v>
      </c>
      <c r="B108" s="484">
        <v>8873</v>
      </c>
      <c r="C108" s="484">
        <v>8960</v>
      </c>
      <c r="D108" s="484">
        <v>8818</v>
      </c>
      <c r="E108" s="485">
        <v>98.415178571428569</v>
      </c>
      <c r="F108" s="486">
        <v>20</v>
      </c>
      <c r="G108" s="484">
        <v>123</v>
      </c>
      <c r="H108" s="484">
        <v>123</v>
      </c>
      <c r="I108" s="485">
        <v>100</v>
      </c>
      <c r="J108" s="484">
        <v>8893</v>
      </c>
      <c r="K108" s="484">
        <v>9083</v>
      </c>
      <c r="L108" s="484">
        <v>8941</v>
      </c>
      <c r="M108" s="487">
        <v>98.436639876692723</v>
      </c>
      <c r="N108" s="183"/>
      <c r="O108" s="183"/>
      <c r="P108" s="183"/>
      <c r="Q108" s="183"/>
      <c r="R108" s="183"/>
      <c r="S108" s="183"/>
      <c r="T108" s="183"/>
    </row>
    <row r="109" spans="1:20" s="494" customFormat="1" ht="13.2" x14ac:dyDescent="0.25">
      <c r="A109" s="483" t="s">
        <v>620</v>
      </c>
      <c r="B109" s="484">
        <v>7048</v>
      </c>
      <c r="C109" s="484">
        <v>7001</v>
      </c>
      <c r="D109" s="484">
        <v>6858</v>
      </c>
      <c r="E109" s="485">
        <v>97.957434652192546</v>
      </c>
      <c r="F109" s="486">
        <v>0</v>
      </c>
      <c r="G109" s="484">
        <v>79</v>
      </c>
      <c r="H109" s="484">
        <v>79</v>
      </c>
      <c r="I109" s="485">
        <v>100</v>
      </c>
      <c r="J109" s="484">
        <v>7048</v>
      </c>
      <c r="K109" s="484">
        <v>7080</v>
      </c>
      <c r="L109" s="484">
        <v>6937</v>
      </c>
      <c r="M109" s="487">
        <v>97.980225988700568</v>
      </c>
      <c r="N109" s="471"/>
      <c r="O109" s="471"/>
      <c r="P109" s="471"/>
      <c r="Q109" s="471"/>
      <c r="R109" s="471"/>
      <c r="S109" s="471"/>
      <c r="T109" s="471"/>
    </row>
    <row r="110" spans="1:20" x14ac:dyDescent="0.3">
      <c r="A110" s="483" t="s">
        <v>621</v>
      </c>
      <c r="B110" s="484">
        <v>785</v>
      </c>
      <c r="C110" s="484">
        <v>836</v>
      </c>
      <c r="D110" s="484">
        <v>836</v>
      </c>
      <c r="E110" s="485">
        <v>100</v>
      </c>
      <c r="F110" s="486">
        <v>0</v>
      </c>
      <c r="G110" s="484">
        <v>0</v>
      </c>
      <c r="H110" s="484">
        <v>0</v>
      </c>
      <c r="I110" s="485">
        <v>0</v>
      </c>
      <c r="J110" s="484">
        <v>785</v>
      </c>
      <c r="K110" s="484">
        <v>836</v>
      </c>
      <c r="L110" s="484">
        <v>836</v>
      </c>
      <c r="M110" s="487">
        <v>100</v>
      </c>
      <c r="N110" s="183"/>
      <c r="O110" s="183"/>
      <c r="P110" s="183"/>
      <c r="Q110" s="183"/>
      <c r="R110" s="183"/>
      <c r="S110" s="183"/>
      <c r="T110" s="183"/>
    </row>
    <row r="111" spans="1:20" ht="12" customHeight="1" x14ac:dyDescent="0.3">
      <c r="A111" s="483" t="s">
        <v>622</v>
      </c>
      <c r="B111" s="484">
        <v>627</v>
      </c>
      <c r="C111" s="484">
        <v>695</v>
      </c>
      <c r="D111" s="484">
        <v>696</v>
      </c>
      <c r="E111" s="485">
        <v>100.14388489208632</v>
      </c>
      <c r="F111" s="486">
        <v>20</v>
      </c>
      <c r="G111" s="484">
        <v>44</v>
      </c>
      <c r="H111" s="484">
        <v>44</v>
      </c>
      <c r="I111" s="485">
        <v>100</v>
      </c>
      <c r="J111" s="484">
        <v>647</v>
      </c>
      <c r="K111" s="484">
        <v>739</v>
      </c>
      <c r="L111" s="484">
        <v>740</v>
      </c>
      <c r="M111" s="487">
        <v>100.13531799729365</v>
      </c>
      <c r="N111" s="183"/>
      <c r="O111" s="183"/>
      <c r="P111" s="183"/>
      <c r="Q111" s="183"/>
      <c r="R111" s="183"/>
      <c r="S111" s="183"/>
      <c r="T111" s="183"/>
    </row>
    <row r="112" spans="1:20" s="494" customFormat="1" ht="13.2" x14ac:dyDescent="0.25">
      <c r="A112" s="483" t="s">
        <v>623</v>
      </c>
      <c r="B112" s="484">
        <v>413</v>
      </c>
      <c r="C112" s="484">
        <v>428</v>
      </c>
      <c r="D112" s="484">
        <v>428</v>
      </c>
      <c r="E112" s="485">
        <v>100</v>
      </c>
      <c r="F112" s="486">
        <v>0</v>
      </c>
      <c r="G112" s="484">
        <v>0</v>
      </c>
      <c r="H112" s="484">
        <v>0</v>
      </c>
      <c r="I112" s="485">
        <v>0</v>
      </c>
      <c r="J112" s="484">
        <v>413</v>
      </c>
      <c r="K112" s="484">
        <v>428</v>
      </c>
      <c r="L112" s="484">
        <v>428</v>
      </c>
      <c r="M112" s="487">
        <v>100</v>
      </c>
      <c r="N112" s="471"/>
      <c r="O112" s="471"/>
      <c r="P112" s="471"/>
      <c r="Q112" s="471"/>
      <c r="R112" s="471"/>
      <c r="S112" s="471"/>
      <c r="T112" s="471"/>
    </row>
    <row r="113" spans="1:20" s="494" customFormat="1" ht="13.2" x14ac:dyDescent="0.25">
      <c r="A113" s="483" t="s">
        <v>624</v>
      </c>
      <c r="B113" s="484">
        <v>10922</v>
      </c>
      <c r="C113" s="484">
        <v>150593</v>
      </c>
      <c r="D113" s="484">
        <v>150504</v>
      </c>
      <c r="E113" s="485">
        <v>99.940900307451201</v>
      </c>
      <c r="F113" s="486">
        <v>0</v>
      </c>
      <c r="G113" s="484">
        <v>48231</v>
      </c>
      <c r="H113" s="484">
        <v>48227</v>
      </c>
      <c r="I113" s="485">
        <v>99.991706578756407</v>
      </c>
      <c r="J113" s="484">
        <v>10922</v>
      </c>
      <c r="K113" s="484">
        <v>198824</v>
      </c>
      <c r="L113" s="484">
        <v>198731</v>
      </c>
      <c r="M113" s="487">
        <v>99.95322496278115</v>
      </c>
      <c r="N113" s="471"/>
      <c r="O113" s="471"/>
      <c r="P113" s="471"/>
      <c r="Q113" s="471"/>
      <c r="R113" s="471"/>
      <c r="S113" s="471"/>
      <c r="T113" s="471"/>
    </row>
    <row r="114" spans="1:20" x14ac:dyDescent="0.3">
      <c r="A114" s="483" t="s">
        <v>625</v>
      </c>
      <c r="B114" s="484">
        <v>10922</v>
      </c>
      <c r="C114" s="484">
        <v>149846</v>
      </c>
      <c r="D114" s="484">
        <v>149757</v>
      </c>
      <c r="E114" s="485">
        <v>99.940605688506864</v>
      </c>
      <c r="F114" s="486">
        <v>0</v>
      </c>
      <c r="G114" s="484">
        <v>44474</v>
      </c>
      <c r="H114" s="484">
        <v>44470</v>
      </c>
      <c r="I114" s="485">
        <v>99.991005981022624</v>
      </c>
      <c r="J114" s="484">
        <v>10922</v>
      </c>
      <c r="K114" s="484">
        <v>194320</v>
      </c>
      <c r="L114" s="484">
        <v>194227</v>
      </c>
      <c r="M114" s="487">
        <v>99.952140798682592</v>
      </c>
      <c r="N114" s="183"/>
      <c r="O114" s="183"/>
      <c r="P114" s="183"/>
      <c r="Q114" s="183"/>
      <c r="R114" s="183"/>
      <c r="S114" s="183"/>
      <c r="T114" s="183"/>
    </row>
    <row r="115" spans="1:20" x14ac:dyDescent="0.3">
      <c r="A115" s="483" t="s">
        <v>626</v>
      </c>
      <c r="B115" s="484">
        <v>0</v>
      </c>
      <c r="C115" s="484">
        <v>747</v>
      </c>
      <c r="D115" s="484">
        <v>747</v>
      </c>
      <c r="E115" s="485">
        <v>100</v>
      </c>
      <c r="F115" s="486">
        <v>0</v>
      </c>
      <c r="G115" s="484">
        <v>3720</v>
      </c>
      <c r="H115" s="484">
        <v>3720</v>
      </c>
      <c r="I115" s="485">
        <v>100</v>
      </c>
      <c r="J115" s="484">
        <v>0</v>
      </c>
      <c r="K115" s="484">
        <v>4467</v>
      </c>
      <c r="L115" s="484">
        <v>4467</v>
      </c>
      <c r="M115" s="487">
        <v>100</v>
      </c>
      <c r="N115" s="183"/>
      <c r="O115" s="183"/>
      <c r="P115" s="183"/>
      <c r="Q115" s="183"/>
      <c r="R115" s="183"/>
      <c r="S115" s="183"/>
      <c r="T115" s="183"/>
    </row>
    <row r="116" spans="1:20" x14ac:dyDescent="0.3">
      <c r="A116" s="483" t="s">
        <v>627</v>
      </c>
      <c r="B116" s="484">
        <v>0</v>
      </c>
      <c r="C116" s="484">
        <v>0</v>
      </c>
      <c r="D116" s="484">
        <v>0</v>
      </c>
      <c r="E116" s="485">
        <v>0</v>
      </c>
      <c r="F116" s="486">
        <v>0</v>
      </c>
      <c r="G116" s="484">
        <v>37</v>
      </c>
      <c r="H116" s="484">
        <v>37</v>
      </c>
      <c r="I116" s="485">
        <v>100</v>
      </c>
      <c r="J116" s="484">
        <v>0</v>
      </c>
      <c r="K116" s="484">
        <v>37</v>
      </c>
      <c r="L116" s="484">
        <v>37</v>
      </c>
      <c r="M116" s="487">
        <v>100</v>
      </c>
      <c r="N116" s="183"/>
      <c r="O116" s="183"/>
      <c r="P116" s="183"/>
      <c r="Q116" s="183"/>
      <c r="R116" s="183"/>
      <c r="S116" s="183"/>
      <c r="T116" s="183"/>
    </row>
    <row r="117" spans="1:20" x14ac:dyDescent="0.3">
      <c r="A117" s="483" t="s">
        <v>628</v>
      </c>
      <c r="B117" s="484">
        <v>66493</v>
      </c>
      <c r="C117" s="484">
        <v>109829</v>
      </c>
      <c r="D117" s="484">
        <v>109794</v>
      </c>
      <c r="E117" s="485">
        <v>99.968132278360002</v>
      </c>
      <c r="F117" s="486">
        <v>0</v>
      </c>
      <c r="G117" s="484">
        <v>31302</v>
      </c>
      <c r="H117" s="484">
        <v>31264</v>
      </c>
      <c r="I117" s="485">
        <v>99.878602006261588</v>
      </c>
      <c r="J117" s="484">
        <v>66493</v>
      </c>
      <c r="K117" s="484">
        <v>141131</v>
      </c>
      <c r="L117" s="484">
        <v>141058</v>
      </c>
      <c r="M117" s="487">
        <v>99.948275006908474</v>
      </c>
      <c r="N117" s="183"/>
      <c r="O117" s="183"/>
      <c r="P117" s="183"/>
      <c r="Q117" s="183"/>
      <c r="R117" s="183"/>
      <c r="S117" s="183"/>
      <c r="T117" s="183"/>
    </row>
    <row r="118" spans="1:20" x14ac:dyDescent="0.3">
      <c r="A118" s="483" t="s">
        <v>629</v>
      </c>
      <c r="B118" s="484">
        <v>66493</v>
      </c>
      <c r="C118" s="484">
        <v>109829</v>
      </c>
      <c r="D118" s="484">
        <v>109794</v>
      </c>
      <c r="E118" s="485">
        <v>99.968132278360002</v>
      </c>
      <c r="F118" s="486">
        <v>0</v>
      </c>
      <c r="G118" s="484">
        <v>31302</v>
      </c>
      <c r="H118" s="484">
        <v>31264</v>
      </c>
      <c r="I118" s="485">
        <v>99.878602006261588</v>
      </c>
      <c r="J118" s="484">
        <v>66493</v>
      </c>
      <c r="K118" s="484">
        <v>141131</v>
      </c>
      <c r="L118" s="484">
        <v>141058</v>
      </c>
      <c r="M118" s="487">
        <v>99.948275006908474</v>
      </c>
      <c r="N118" s="183"/>
      <c r="O118" s="183"/>
      <c r="P118" s="183"/>
      <c r="Q118" s="183"/>
      <c r="R118" s="183"/>
      <c r="S118" s="183"/>
      <c r="T118" s="183"/>
    </row>
    <row r="119" spans="1:20" x14ac:dyDescent="0.3">
      <c r="A119" s="483" t="s">
        <v>630</v>
      </c>
      <c r="B119" s="484">
        <v>0</v>
      </c>
      <c r="C119" s="484">
        <v>734</v>
      </c>
      <c r="D119" s="484">
        <v>734</v>
      </c>
      <c r="E119" s="485">
        <v>100</v>
      </c>
      <c r="F119" s="486">
        <v>0</v>
      </c>
      <c r="G119" s="484">
        <v>9</v>
      </c>
      <c r="H119" s="484">
        <v>9</v>
      </c>
      <c r="I119" s="485">
        <v>100</v>
      </c>
      <c r="J119" s="484">
        <v>0</v>
      </c>
      <c r="K119" s="484">
        <v>743</v>
      </c>
      <c r="L119" s="484">
        <v>743</v>
      </c>
      <c r="M119" s="487">
        <v>100</v>
      </c>
      <c r="N119" s="183"/>
      <c r="O119" s="183"/>
      <c r="P119" s="183"/>
      <c r="Q119" s="183"/>
      <c r="R119" s="183"/>
      <c r="S119" s="183"/>
      <c r="T119" s="183"/>
    </row>
    <row r="120" spans="1:20" x14ac:dyDescent="0.3">
      <c r="A120" s="483" t="s">
        <v>631</v>
      </c>
      <c r="B120" s="484">
        <v>0</v>
      </c>
      <c r="C120" s="484">
        <v>734</v>
      </c>
      <c r="D120" s="484">
        <v>734</v>
      </c>
      <c r="E120" s="485">
        <v>100</v>
      </c>
      <c r="F120" s="486">
        <v>0</v>
      </c>
      <c r="G120" s="484">
        <v>9</v>
      </c>
      <c r="H120" s="484">
        <v>9</v>
      </c>
      <c r="I120" s="485">
        <v>100</v>
      </c>
      <c r="J120" s="484">
        <v>0</v>
      </c>
      <c r="K120" s="484">
        <v>743</v>
      </c>
      <c r="L120" s="484">
        <v>743</v>
      </c>
      <c r="M120" s="487">
        <v>100</v>
      </c>
      <c r="N120" s="183"/>
      <c r="O120" s="183"/>
      <c r="P120" s="183"/>
      <c r="Q120" s="183"/>
      <c r="R120" s="183"/>
      <c r="S120" s="183"/>
      <c r="T120" s="183"/>
    </row>
    <row r="121" spans="1:20" x14ac:dyDescent="0.3">
      <c r="A121" s="483" t="s">
        <v>632</v>
      </c>
      <c r="B121" s="484">
        <v>199503</v>
      </c>
      <c r="C121" s="484">
        <v>496467</v>
      </c>
      <c r="D121" s="484">
        <v>443807</v>
      </c>
      <c r="E121" s="485">
        <v>89.393051300489262</v>
      </c>
      <c r="F121" s="486">
        <v>1630</v>
      </c>
      <c r="G121" s="484">
        <v>25316</v>
      </c>
      <c r="H121" s="484">
        <v>25317</v>
      </c>
      <c r="I121" s="485">
        <v>100.00395007110127</v>
      </c>
      <c r="J121" s="484">
        <v>201133</v>
      </c>
      <c r="K121" s="484">
        <v>521783</v>
      </c>
      <c r="L121" s="484">
        <v>469124</v>
      </c>
      <c r="M121" s="487">
        <v>89.90787357962985</v>
      </c>
      <c r="N121" s="183"/>
      <c r="O121" s="183"/>
      <c r="P121" s="183"/>
      <c r="Q121" s="183"/>
      <c r="R121" s="183"/>
      <c r="S121" s="183"/>
      <c r="T121" s="183"/>
    </row>
    <row r="122" spans="1:20" x14ac:dyDescent="0.3">
      <c r="A122" s="483" t="s">
        <v>633</v>
      </c>
      <c r="B122" s="484">
        <v>199503</v>
      </c>
      <c r="C122" s="484">
        <v>496467</v>
      </c>
      <c r="D122" s="484">
        <v>443807</v>
      </c>
      <c r="E122" s="485">
        <v>89.393051300489262</v>
      </c>
      <c r="F122" s="486">
        <v>1630</v>
      </c>
      <c r="G122" s="484">
        <v>25316</v>
      </c>
      <c r="H122" s="484">
        <v>25317</v>
      </c>
      <c r="I122" s="485">
        <v>100.00395007110127</v>
      </c>
      <c r="J122" s="484">
        <v>201133</v>
      </c>
      <c r="K122" s="484">
        <v>521783</v>
      </c>
      <c r="L122" s="484">
        <v>469124</v>
      </c>
      <c r="M122" s="487">
        <v>89.90787357962985</v>
      </c>
      <c r="N122" s="183"/>
      <c r="O122" s="183"/>
      <c r="P122" s="183"/>
      <c r="Q122" s="183"/>
      <c r="R122" s="183"/>
      <c r="S122" s="183"/>
      <c r="T122" s="183"/>
    </row>
    <row r="123" spans="1:20" s="493" customFormat="1" ht="13.2" x14ac:dyDescent="0.25">
      <c r="A123" s="477" t="s">
        <v>634</v>
      </c>
      <c r="B123" s="478">
        <v>401196</v>
      </c>
      <c r="C123" s="478">
        <v>471565</v>
      </c>
      <c r="D123" s="478">
        <v>468097</v>
      </c>
      <c r="E123" s="490">
        <v>99.264576463477994</v>
      </c>
      <c r="F123" s="480">
        <v>58343</v>
      </c>
      <c r="G123" s="478">
        <v>83007</v>
      </c>
      <c r="H123" s="478">
        <v>82735</v>
      </c>
      <c r="I123" s="490">
        <v>99.67231679255967</v>
      </c>
      <c r="J123" s="478">
        <v>459539</v>
      </c>
      <c r="K123" s="478">
        <v>554572</v>
      </c>
      <c r="L123" s="478">
        <v>550832</v>
      </c>
      <c r="M123" s="491">
        <v>99.325606052956147</v>
      </c>
      <c r="N123" s="492"/>
      <c r="O123" s="492"/>
      <c r="P123" s="492"/>
      <c r="Q123" s="492"/>
      <c r="R123" s="492"/>
      <c r="S123" s="492"/>
      <c r="T123" s="492"/>
    </row>
    <row r="124" spans="1:20" ht="12" customHeight="1" x14ac:dyDescent="0.3">
      <c r="A124" s="483" t="s">
        <v>635</v>
      </c>
      <c r="B124" s="484">
        <v>106732</v>
      </c>
      <c r="C124" s="484">
        <v>123599</v>
      </c>
      <c r="D124" s="484">
        <v>122846</v>
      </c>
      <c r="E124" s="485">
        <v>99.390771769998139</v>
      </c>
      <c r="F124" s="486">
        <v>31750</v>
      </c>
      <c r="G124" s="484">
        <v>40865</v>
      </c>
      <c r="H124" s="484">
        <v>40652</v>
      </c>
      <c r="I124" s="485">
        <v>99.47877156490884</v>
      </c>
      <c r="J124" s="484">
        <v>138482</v>
      </c>
      <c r="K124" s="484">
        <v>164464</v>
      </c>
      <c r="L124" s="484">
        <v>163498</v>
      </c>
      <c r="M124" s="487">
        <v>99.412637416091059</v>
      </c>
      <c r="N124" s="183"/>
      <c r="O124" s="183"/>
      <c r="P124" s="183"/>
      <c r="Q124" s="183"/>
      <c r="R124" s="183"/>
      <c r="S124" s="183"/>
      <c r="T124" s="183"/>
    </row>
    <row r="125" spans="1:20" s="494" customFormat="1" ht="13.2" x14ac:dyDescent="0.25">
      <c r="A125" s="483" t="s">
        <v>636</v>
      </c>
      <c r="B125" s="484">
        <v>106732</v>
      </c>
      <c r="C125" s="484">
        <v>123599</v>
      </c>
      <c r="D125" s="484">
        <v>122846</v>
      </c>
      <c r="E125" s="485">
        <v>99.390771769998139</v>
      </c>
      <c r="F125" s="486">
        <v>31750</v>
      </c>
      <c r="G125" s="484">
        <v>40865</v>
      </c>
      <c r="H125" s="484">
        <v>40652</v>
      </c>
      <c r="I125" s="485">
        <v>99.47877156490884</v>
      </c>
      <c r="J125" s="484">
        <v>138482</v>
      </c>
      <c r="K125" s="484">
        <v>164464</v>
      </c>
      <c r="L125" s="484">
        <v>163498</v>
      </c>
      <c r="M125" s="487">
        <v>99.412637416091059</v>
      </c>
      <c r="N125" s="471"/>
      <c r="O125" s="471"/>
      <c r="P125" s="471"/>
      <c r="Q125" s="471"/>
      <c r="R125" s="471"/>
      <c r="S125" s="471"/>
      <c r="T125" s="471"/>
    </row>
    <row r="126" spans="1:20" x14ac:dyDescent="0.3">
      <c r="A126" s="483" t="s">
        <v>637</v>
      </c>
      <c r="B126" s="484">
        <v>162675</v>
      </c>
      <c r="C126" s="484">
        <v>202922</v>
      </c>
      <c r="D126" s="484">
        <v>200610</v>
      </c>
      <c r="E126" s="485">
        <v>98.86064596248805</v>
      </c>
      <c r="F126" s="486">
        <v>25987</v>
      </c>
      <c r="G126" s="484">
        <v>33097</v>
      </c>
      <c r="H126" s="484">
        <v>33049</v>
      </c>
      <c r="I126" s="485">
        <v>99.854971749705413</v>
      </c>
      <c r="J126" s="484">
        <v>188662</v>
      </c>
      <c r="K126" s="484">
        <v>236019</v>
      </c>
      <c r="L126" s="484">
        <v>233659</v>
      </c>
      <c r="M126" s="487">
        <v>99.00008050199348</v>
      </c>
      <c r="N126" s="183"/>
      <c r="O126" s="183"/>
      <c r="P126" s="183"/>
      <c r="Q126" s="183"/>
      <c r="R126" s="183"/>
      <c r="S126" s="183"/>
      <c r="T126" s="183"/>
    </row>
    <row r="127" spans="1:20" x14ac:dyDescent="0.3">
      <c r="A127" s="483" t="s">
        <v>638</v>
      </c>
      <c r="B127" s="484">
        <v>162675</v>
      </c>
      <c r="C127" s="484">
        <v>202922</v>
      </c>
      <c r="D127" s="484">
        <v>200610</v>
      </c>
      <c r="E127" s="485">
        <v>98.86064596248805</v>
      </c>
      <c r="F127" s="486">
        <v>25987</v>
      </c>
      <c r="G127" s="484">
        <v>33097</v>
      </c>
      <c r="H127" s="484">
        <v>33049</v>
      </c>
      <c r="I127" s="485">
        <v>99.854971749705413</v>
      </c>
      <c r="J127" s="484">
        <v>188662</v>
      </c>
      <c r="K127" s="484">
        <v>236019</v>
      </c>
      <c r="L127" s="484">
        <v>233659</v>
      </c>
      <c r="M127" s="487">
        <v>99.00008050199348</v>
      </c>
      <c r="N127" s="183"/>
      <c r="O127" s="183"/>
      <c r="P127" s="183"/>
      <c r="Q127" s="183"/>
      <c r="R127" s="183"/>
      <c r="S127" s="183"/>
      <c r="T127" s="183"/>
    </row>
    <row r="128" spans="1:20" s="494" customFormat="1" ht="13.2" x14ac:dyDescent="0.25">
      <c r="A128" s="483" t="s">
        <v>639</v>
      </c>
      <c r="B128" s="484">
        <v>46491</v>
      </c>
      <c r="C128" s="484">
        <v>57063</v>
      </c>
      <c r="D128" s="484">
        <v>57056</v>
      </c>
      <c r="E128" s="485">
        <v>99.987732856667193</v>
      </c>
      <c r="F128" s="486">
        <v>0</v>
      </c>
      <c r="G128" s="484">
        <v>3000</v>
      </c>
      <c r="H128" s="484">
        <v>3000</v>
      </c>
      <c r="I128" s="485">
        <v>100</v>
      </c>
      <c r="J128" s="484">
        <v>46491</v>
      </c>
      <c r="K128" s="484">
        <v>60063</v>
      </c>
      <c r="L128" s="484">
        <v>60056</v>
      </c>
      <c r="M128" s="487">
        <v>99.988345570484327</v>
      </c>
      <c r="N128" s="471"/>
      <c r="O128" s="471"/>
      <c r="P128" s="471"/>
      <c r="Q128" s="471"/>
      <c r="R128" s="471"/>
      <c r="S128" s="471"/>
      <c r="T128" s="471"/>
    </row>
    <row r="129" spans="1:20" x14ac:dyDescent="0.3">
      <c r="A129" s="483" t="s">
        <v>640</v>
      </c>
      <c r="B129" s="484">
        <v>46491</v>
      </c>
      <c r="C129" s="484">
        <v>57063</v>
      </c>
      <c r="D129" s="484">
        <v>57056</v>
      </c>
      <c r="E129" s="485">
        <v>99.987732856667193</v>
      </c>
      <c r="F129" s="486">
        <v>0</v>
      </c>
      <c r="G129" s="484">
        <v>3000</v>
      </c>
      <c r="H129" s="484">
        <v>3000</v>
      </c>
      <c r="I129" s="485">
        <v>100</v>
      </c>
      <c r="J129" s="484">
        <v>46491</v>
      </c>
      <c r="K129" s="484">
        <v>60063</v>
      </c>
      <c r="L129" s="484">
        <v>60056</v>
      </c>
      <c r="M129" s="487">
        <v>99.988345570484327</v>
      </c>
      <c r="N129" s="183"/>
      <c r="O129" s="183"/>
      <c r="P129" s="183"/>
      <c r="Q129" s="183"/>
      <c r="R129" s="183"/>
      <c r="S129" s="183"/>
      <c r="T129" s="183"/>
    </row>
    <row r="130" spans="1:20" x14ac:dyDescent="0.3">
      <c r="A130" s="483" t="s">
        <v>641</v>
      </c>
      <c r="B130" s="484">
        <v>65750</v>
      </c>
      <c r="C130" s="484">
        <v>69986</v>
      </c>
      <c r="D130" s="484">
        <v>69778</v>
      </c>
      <c r="E130" s="485">
        <v>99.702797702397632</v>
      </c>
      <c r="F130" s="486">
        <v>0</v>
      </c>
      <c r="G130" s="484">
        <v>508</v>
      </c>
      <c r="H130" s="484">
        <v>508</v>
      </c>
      <c r="I130" s="485">
        <v>100</v>
      </c>
      <c r="J130" s="484">
        <v>65750</v>
      </c>
      <c r="K130" s="484">
        <v>70494</v>
      </c>
      <c r="L130" s="484">
        <v>70286</v>
      </c>
      <c r="M130" s="487">
        <v>99.704939427469014</v>
      </c>
      <c r="N130" s="183"/>
      <c r="O130" s="183"/>
      <c r="P130" s="183"/>
      <c r="Q130" s="183"/>
      <c r="R130" s="183"/>
      <c r="S130" s="183"/>
      <c r="T130" s="183"/>
    </row>
    <row r="131" spans="1:20" x14ac:dyDescent="0.3">
      <c r="A131" s="483" t="s">
        <v>642</v>
      </c>
      <c r="B131" s="484">
        <v>65750</v>
      </c>
      <c r="C131" s="484">
        <v>69986</v>
      </c>
      <c r="D131" s="484">
        <v>69778</v>
      </c>
      <c r="E131" s="485">
        <v>99.702797702397632</v>
      </c>
      <c r="F131" s="486">
        <v>0</v>
      </c>
      <c r="G131" s="484">
        <v>508</v>
      </c>
      <c r="H131" s="484">
        <v>508</v>
      </c>
      <c r="I131" s="485">
        <v>100</v>
      </c>
      <c r="J131" s="484">
        <v>65750</v>
      </c>
      <c r="K131" s="484">
        <v>70494</v>
      </c>
      <c r="L131" s="484">
        <v>70286</v>
      </c>
      <c r="M131" s="487">
        <v>99.704939427469014</v>
      </c>
      <c r="N131" s="183"/>
      <c r="O131" s="183"/>
      <c r="P131" s="183"/>
      <c r="Q131" s="183"/>
      <c r="R131" s="183"/>
      <c r="S131" s="183"/>
      <c r="T131" s="183"/>
    </row>
    <row r="132" spans="1:20" x14ac:dyDescent="0.3">
      <c r="A132" s="483" t="s">
        <v>643</v>
      </c>
      <c r="B132" s="484">
        <v>782</v>
      </c>
      <c r="C132" s="484">
        <v>742</v>
      </c>
      <c r="D132" s="484">
        <v>743</v>
      </c>
      <c r="E132" s="485">
        <v>100.13477088948788</v>
      </c>
      <c r="F132" s="486">
        <v>0</v>
      </c>
      <c r="G132" s="484">
        <v>0</v>
      </c>
      <c r="H132" s="484">
        <v>0</v>
      </c>
      <c r="I132" s="485">
        <v>0</v>
      </c>
      <c r="J132" s="484">
        <v>782</v>
      </c>
      <c r="K132" s="484">
        <v>742</v>
      </c>
      <c r="L132" s="484">
        <v>743</v>
      </c>
      <c r="M132" s="487">
        <v>100.13477088948788</v>
      </c>
      <c r="N132" s="183"/>
      <c r="O132" s="183"/>
      <c r="P132" s="183"/>
      <c r="Q132" s="183"/>
      <c r="R132" s="183"/>
      <c r="S132" s="183"/>
      <c r="T132" s="183"/>
    </row>
    <row r="133" spans="1:20" x14ac:dyDescent="0.3">
      <c r="A133" s="483" t="s">
        <v>644</v>
      </c>
      <c r="B133" s="484">
        <v>18766</v>
      </c>
      <c r="C133" s="484">
        <v>17253</v>
      </c>
      <c r="D133" s="484">
        <v>17064</v>
      </c>
      <c r="E133" s="485">
        <v>98.904538341158059</v>
      </c>
      <c r="F133" s="486">
        <v>606</v>
      </c>
      <c r="G133" s="484">
        <v>5537</v>
      </c>
      <c r="H133" s="484">
        <v>5526</v>
      </c>
      <c r="I133" s="485">
        <v>99.801336463789056</v>
      </c>
      <c r="J133" s="484">
        <v>19372</v>
      </c>
      <c r="K133" s="484">
        <v>22790</v>
      </c>
      <c r="L133" s="484">
        <v>22590</v>
      </c>
      <c r="M133" s="487">
        <v>99.122422114962703</v>
      </c>
      <c r="N133" s="183"/>
      <c r="O133" s="183"/>
      <c r="P133" s="183"/>
      <c r="Q133" s="183"/>
      <c r="R133" s="183"/>
      <c r="S133" s="183"/>
      <c r="T133" s="183"/>
    </row>
    <row r="134" spans="1:20" x14ac:dyDescent="0.3">
      <c r="A134" s="483" t="s">
        <v>645</v>
      </c>
      <c r="B134" s="484">
        <v>18766</v>
      </c>
      <c r="C134" s="484">
        <v>17253</v>
      </c>
      <c r="D134" s="484">
        <v>17064</v>
      </c>
      <c r="E134" s="485">
        <v>98.904538341158059</v>
      </c>
      <c r="F134" s="486">
        <v>606</v>
      </c>
      <c r="G134" s="484">
        <v>5537</v>
      </c>
      <c r="H134" s="484">
        <v>5526</v>
      </c>
      <c r="I134" s="485">
        <v>99.801336463789056</v>
      </c>
      <c r="J134" s="484">
        <v>19372</v>
      </c>
      <c r="K134" s="484">
        <v>22790</v>
      </c>
      <c r="L134" s="484">
        <v>22590</v>
      </c>
      <c r="M134" s="487">
        <v>99.122422114962703</v>
      </c>
      <c r="N134" s="183"/>
      <c r="O134" s="183"/>
      <c r="P134" s="183"/>
      <c r="Q134" s="183"/>
      <c r="R134" s="183"/>
      <c r="S134" s="183"/>
      <c r="T134" s="183"/>
    </row>
    <row r="135" spans="1:20" s="493" customFormat="1" ht="13.2" x14ac:dyDescent="0.25">
      <c r="A135" s="477" t="s">
        <v>646</v>
      </c>
      <c r="B135" s="478">
        <v>2912312</v>
      </c>
      <c r="C135" s="478">
        <v>2932338</v>
      </c>
      <c r="D135" s="478">
        <v>2930507</v>
      </c>
      <c r="E135" s="490">
        <v>99.937558357870074</v>
      </c>
      <c r="F135" s="480">
        <v>3118</v>
      </c>
      <c r="G135" s="478">
        <v>29526</v>
      </c>
      <c r="H135" s="478">
        <v>29522</v>
      </c>
      <c r="I135" s="490">
        <v>99.986452618031564</v>
      </c>
      <c r="J135" s="478">
        <v>2915430</v>
      </c>
      <c r="K135" s="478">
        <v>2961864</v>
      </c>
      <c r="L135" s="478">
        <v>2960029</v>
      </c>
      <c r="M135" s="491">
        <v>99.938045771176533</v>
      </c>
      <c r="N135" s="492"/>
      <c r="O135" s="492"/>
      <c r="P135" s="492"/>
      <c r="Q135" s="492"/>
      <c r="R135" s="492"/>
      <c r="S135" s="492"/>
      <c r="T135" s="492"/>
    </row>
    <row r="136" spans="1:20" s="494" customFormat="1" ht="13.2" x14ac:dyDescent="0.25">
      <c r="A136" s="483" t="s">
        <v>647</v>
      </c>
      <c r="B136" s="484">
        <v>109155</v>
      </c>
      <c r="C136" s="484">
        <v>96654</v>
      </c>
      <c r="D136" s="484">
        <v>96652</v>
      </c>
      <c r="E136" s="485">
        <v>99.997930763341401</v>
      </c>
      <c r="F136" s="486">
        <v>0</v>
      </c>
      <c r="G136" s="484">
        <v>1455</v>
      </c>
      <c r="H136" s="484">
        <v>1453</v>
      </c>
      <c r="I136" s="485">
        <v>99.862542955326461</v>
      </c>
      <c r="J136" s="484">
        <v>109155</v>
      </c>
      <c r="K136" s="484">
        <v>98109</v>
      </c>
      <c r="L136" s="484">
        <v>98105</v>
      </c>
      <c r="M136" s="487">
        <v>99.995922902078306</v>
      </c>
      <c r="N136" s="471"/>
      <c r="O136" s="471"/>
      <c r="P136" s="471"/>
      <c r="Q136" s="471"/>
      <c r="R136" s="471"/>
      <c r="S136" s="471"/>
      <c r="T136" s="471"/>
    </row>
    <row r="137" spans="1:20" s="494" customFormat="1" ht="13.2" x14ac:dyDescent="0.25">
      <c r="A137" s="483" t="s">
        <v>648</v>
      </c>
      <c r="B137" s="484">
        <v>22193</v>
      </c>
      <c r="C137" s="484">
        <v>9354</v>
      </c>
      <c r="D137" s="484">
        <v>9354</v>
      </c>
      <c r="E137" s="485">
        <v>100</v>
      </c>
      <c r="F137" s="486">
        <v>0</v>
      </c>
      <c r="G137" s="484">
        <v>63</v>
      </c>
      <c r="H137" s="484">
        <v>63</v>
      </c>
      <c r="I137" s="485">
        <v>100</v>
      </c>
      <c r="J137" s="484">
        <v>22193</v>
      </c>
      <c r="K137" s="484">
        <v>9417</v>
      </c>
      <c r="L137" s="484">
        <v>9417</v>
      </c>
      <c r="M137" s="487">
        <v>100</v>
      </c>
      <c r="N137" s="471"/>
      <c r="O137" s="471"/>
      <c r="P137" s="471"/>
      <c r="Q137" s="471"/>
      <c r="R137" s="471"/>
      <c r="S137" s="471"/>
      <c r="T137" s="471"/>
    </row>
    <row r="138" spans="1:20" x14ac:dyDescent="0.3">
      <c r="A138" s="483" t="s">
        <v>649</v>
      </c>
      <c r="B138" s="484">
        <v>86962</v>
      </c>
      <c r="C138" s="484">
        <v>87300</v>
      </c>
      <c r="D138" s="484">
        <v>87298</v>
      </c>
      <c r="E138" s="485">
        <v>99.997709049255448</v>
      </c>
      <c r="F138" s="486">
        <v>0</v>
      </c>
      <c r="G138" s="484">
        <v>1392</v>
      </c>
      <c r="H138" s="484">
        <v>1390</v>
      </c>
      <c r="I138" s="485">
        <v>99.856321839080465</v>
      </c>
      <c r="J138" s="484">
        <v>86962</v>
      </c>
      <c r="K138" s="484">
        <v>88692</v>
      </c>
      <c r="L138" s="484">
        <v>88688</v>
      </c>
      <c r="M138" s="487">
        <v>99.995490010372976</v>
      </c>
      <c r="N138" s="183"/>
      <c r="O138" s="183"/>
      <c r="P138" s="183"/>
      <c r="Q138" s="183"/>
      <c r="R138" s="183"/>
      <c r="S138" s="183"/>
      <c r="T138" s="183"/>
    </row>
    <row r="139" spans="1:20" s="494" customFormat="1" ht="13.2" x14ac:dyDescent="0.25">
      <c r="A139" s="483" t="s">
        <v>650</v>
      </c>
      <c r="B139" s="484">
        <v>693072</v>
      </c>
      <c r="C139" s="484">
        <v>638300</v>
      </c>
      <c r="D139" s="484">
        <v>638295</v>
      </c>
      <c r="E139" s="485">
        <v>99.999216669277772</v>
      </c>
      <c r="F139" s="486">
        <v>0</v>
      </c>
      <c r="G139" s="484">
        <v>1849</v>
      </c>
      <c r="H139" s="484">
        <v>1849</v>
      </c>
      <c r="I139" s="485">
        <v>100</v>
      </c>
      <c r="J139" s="484">
        <v>693072</v>
      </c>
      <c r="K139" s="484">
        <v>640149</v>
      </c>
      <c r="L139" s="484">
        <v>640144</v>
      </c>
      <c r="M139" s="487">
        <v>99.999218931842421</v>
      </c>
      <c r="N139" s="471"/>
      <c r="O139" s="471"/>
      <c r="P139" s="471"/>
      <c r="Q139" s="471"/>
      <c r="R139" s="471"/>
      <c r="S139" s="471"/>
      <c r="T139" s="471"/>
    </row>
    <row r="140" spans="1:20" x14ac:dyDescent="0.3">
      <c r="A140" s="483" t="s">
        <v>651</v>
      </c>
      <c r="B140" s="484">
        <v>63502</v>
      </c>
      <c r="C140" s="484">
        <v>62352</v>
      </c>
      <c r="D140" s="484">
        <v>62351</v>
      </c>
      <c r="E140" s="485">
        <v>99.998396202206834</v>
      </c>
      <c r="F140" s="486">
        <v>0</v>
      </c>
      <c r="G140" s="484">
        <v>900</v>
      </c>
      <c r="H140" s="484">
        <v>900</v>
      </c>
      <c r="I140" s="485">
        <v>100</v>
      </c>
      <c r="J140" s="484">
        <v>63502</v>
      </c>
      <c r="K140" s="484">
        <v>63252</v>
      </c>
      <c r="L140" s="484">
        <v>63251</v>
      </c>
      <c r="M140" s="487">
        <v>99.998419022323404</v>
      </c>
      <c r="N140" s="183"/>
      <c r="O140" s="183"/>
      <c r="P140" s="183"/>
      <c r="Q140" s="183"/>
      <c r="R140" s="183"/>
      <c r="S140" s="183"/>
      <c r="T140" s="183"/>
    </row>
    <row r="141" spans="1:20" x14ac:dyDescent="0.3">
      <c r="A141" s="483" t="s">
        <v>652</v>
      </c>
      <c r="B141" s="484">
        <v>629570</v>
      </c>
      <c r="C141" s="484">
        <v>575948</v>
      </c>
      <c r="D141" s="484">
        <v>575944</v>
      </c>
      <c r="E141" s="485">
        <v>99.99930549285699</v>
      </c>
      <c r="F141" s="486">
        <v>0</v>
      </c>
      <c r="G141" s="484">
        <v>949</v>
      </c>
      <c r="H141" s="484">
        <v>949</v>
      </c>
      <c r="I141" s="485">
        <v>100</v>
      </c>
      <c r="J141" s="484">
        <v>629570</v>
      </c>
      <c r="K141" s="484">
        <v>576897</v>
      </c>
      <c r="L141" s="484">
        <v>576893</v>
      </c>
      <c r="M141" s="487">
        <v>99.999306635326576</v>
      </c>
      <c r="N141" s="183"/>
      <c r="O141" s="183"/>
      <c r="P141" s="183"/>
      <c r="Q141" s="183"/>
      <c r="R141" s="183"/>
      <c r="S141" s="183"/>
      <c r="T141" s="183"/>
    </row>
    <row r="142" spans="1:20" x14ac:dyDescent="0.3">
      <c r="A142" s="483" t="s">
        <v>653</v>
      </c>
      <c r="B142" s="484">
        <v>375495</v>
      </c>
      <c r="C142" s="484">
        <v>402990</v>
      </c>
      <c r="D142" s="484">
        <v>402989</v>
      </c>
      <c r="E142" s="485">
        <v>99.999751854884735</v>
      </c>
      <c r="F142" s="486">
        <v>0</v>
      </c>
      <c r="G142" s="484">
        <v>7553</v>
      </c>
      <c r="H142" s="484">
        <v>7553</v>
      </c>
      <c r="I142" s="485">
        <v>100</v>
      </c>
      <c r="J142" s="484">
        <v>375495</v>
      </c>
      <c r="K142" s="484">
        <v>410543</v>
      </c>
      <c r="L142" s="484">
        <v>410542</v>
      </c>
      <c r="M142" s="487">
        <v>99.999756420155748</v>
      </c>
      <c r="N142" s="183"/>
      <c r="O142" s="183"/>
      <c r="P142" s="183"/>
      <c r="Q142" s="183"/>
      <c r="R142" s="183"/>
      <c r="S142" s="183"/>
      <c r="T142" s="183"/>
    </row>
    <row r="143" spans="1:20" x14ac:dyDescent="0.3">
      <c r="A143" s="483" t="s">
        <v>654</v>
      </c>
      <c r="B143" s="484">
        <v>370594</v>
      </c>
      <c r="C143" s="484">
        <v>398693</v>
      </c>
      <c r="D143" s="484">
        <v>398693</v>
      </c>
      <c r="E143" s="485">
        <v>100</v>
      </c>
      <c r="F143" s="486">
        <v>0</v>
      </c>
      <c r="G143" s="484">
        <v>7553</v>
      </c>
      <c r="H143" s="484">
        <v>7553</v>
      </c>
      <c r="I143" s="485">
        <v>100</v>
      </c>
      <c r="J143" s="484">
        <v>370594</v>
      </c>
      <c r="K143" s="484">
        <v>406246</v>
      </c>
      <c r="L143" s="484">
        <v>406246</v>
      </c>
      <c r="M143" s="487">
        <v>100</v>
      </c>
      <c r="N143" s="183"/>
      <c r="O143" s="183"/>
      <c r="P143" s="183"/>
      <c r="Q143" s="183"/>
      <c r="R143" s="183"/>
      <c r="S143" s="183"/>
      <c r="T143" s="183"/>
    </row>
    <row r="144" spans="1:20" x14ac:dyDescent="0.3">
      <c r="A144" s="483" t="s">
        <v>655</v>
      </c>
      <c r="B144" s="484">
        <v>4901</v>
      </c>
      <c r="C144" s="484">
        <v>4297</v>
      </c>
      <c r="D144" s="484">
        <v>4296</v>
      </c>
      <c r="E144" s="485">
        <v>99.976727949732364</v>
      </c>
      <c r="F144" s="486">
        <v>0</v>
      </c>
      <c r="G144" s="484">
        <v>0</v>
      </c>
      <c r="H144" s="484">
        <v>0</v>
      </c>
      <c r="I144" s="485">
        <v>0</v>
      </c>
      <c r="J144" s="484">
        <v>4901</v>
      </c>
      <c r="K144" s="484">
        <v>4297</v>
      </c>
      <c r="L144" s="484">
        <v>4296</v>
      </c>
      <c r="M144" s="487">
        <v>99.976727949732364</v>
      </c>
      <c r="N144" s="183"/>
      <c r="O144" s="183"/>
      <c r="P144" s="183"/>
      <c r="Q144" s="183"/>
      <c r="R144" s="183"/>
      <c r="S144" s="183"/>
      <c r="T144" s="183"/>
    </row>
    <row r="145" spans="1:20" x14ac:dyDescent="0.3">
      <c r="A145" s="483" t="s">
        <v>656</v>
      </c>
      <c r="B145" s="484">
        <v>158065</v>
      </c>
      <c r="C145" s="484">
        <v>62159</v>
      </c>
      <c r="D145" s="484">
        <v>62026</v>
      </c>
      <c r="E145" s="485">
        <v>99.786032593831948</v>
      </c>
      <c r="F145" s="486">
        <v>0</v>
      </c>
      <c r="G145" s="484">
        <v>15</v>
      </c>
      <c r="H145" s="484">
        <v>15</v>
      </c>
      <c r="I145" s="485">
        <v>100</v>
      </c>
      <c r="J145" s="484">
        <v>158065</v>
      </c>
      <c r="K145" s="484">
        <v>62174</v>
      </c>
      <c r="L145" s="484">
        <v>62041</v>
      </c>
      <c r="M145" s="487">
        <v>99.78608421526684</v>
      </c>
      <c r="N145" s="183"/>
      <c r="O145" s="183"/>
      <c r="P145" s="183"/>
      <c r="Q145" s="183"/>
      <c r="R145" s="183"/>
      <c r="S145" s="183"/>
      <c r="T145" s="183"/>
    </row>
    <row r="146" spans="1:20" x14ac:dyDescent="0.3">
      <c r="A146" s="483" t="s">
        <v>657</v>
      </c>
      <c r="B146" s="484">
        <v>158065</v>
      </c>
      <c r="C146" s="484">
        <v>62159</v>
      </c>
      <c r="D146" s="484">
        <v>62026</v>
      </c>
      <c r="E146" s="485">
        <v>99.786032593831948</v>
      </c>
      <c r="F146" s="486">
        <v>0</v>
      </c>
      <c r="G146" s="484">
        <v>15</v>
      </c>
      <c r="H146" s="484">
        <v>15</v>
      </c>
      <c r="I146" s="485">
        <v>100</v>
      </c>
      <c r="J146" s="484">
        <v>158065</v>
      </c>
      <c r="K146" s="484">
        <v>62174</v>
      </c>
      <c r="L146" s="484">
        <v>62041</v>
      </c>
      <c r="M146" s="487">
        <v>99.78608421526684</v>
      </c>
      <c r="N146" s="183"/>
      <c r="O146" s="183"/>
      <c r="P146" s="183"/>
      <c r="Q146" s="183"/>
      <c r="R146" s="183"/>
      <c r="S146" s="183"/>
      <c r="T146" s="183"/>
    </row>
    <row r="147" spans="1:20" x14ac:dyDescent="0.3">
      <c r="A147" s="483" t="s">
        <v>658</v>
      </c>
      <c r="B147" s="484">
        <v>234902</v>
      </c>
      <c r="C147" s="484">
        <v>106742</v>
      </c>
      <c r="D147" s="484">
        <v>106612</v>
      </c>
      <c r="E147" s="485">
        <v>99.878211013471741</v>
      </c>
      <c r="F147" s="486">
        <v>0</v>
      </c>
      <c r="G147" s="484">
        <v>743</v>
      </c>
      <c r="H147" s="484">
        <v>742</v>
      </c>
      <c r="I147" s="485">
        <v>99.865410497981159</v>
      </c>
      <c r="J147" s="484">
        <v>234902</v>
      </c>
      <c r="K147" s="484">
        <v>107485</v>
      </c>
      <c r="L147" s="484">
        <v>107354</v>
      </c>
      <c r="M147" s="487">
        <v>99.87812252872493</v>
      </c>
      <c r="N147" s="183"/>
      <c r="O147" s="183"/>
      <c r="P147" s="183"/>
      <c r="Q147" s="183"/>
      <c r="R147" s="183"/>
      <c r="S147" s="183"/>
      <c r="T147" s="183"/>
    </row>
    <row r="148" spans="1:20" x14ac:dyDescent="0.3">
      <c r="A148" s="483" t="s">
        <v>659</v>
      </c>
      <c r="B148" s="484">
        <v>234902</v>
      </c>
      <c r="C148" s="484">
        <v>106742</v>
      </c>
      <c r="D148" s="484">
        <v>106612</v>
      </c>
      <c r="E148" s="485">
        <v>99.878211013471741</v>
      </c>
      <c r="F148" s="486">
        <v>0</v>
      </c>
      <c r="G148" s="484">
        <v>743</v>
      </c>
      <c r="H148" s="484">
        <v>742</v>
      </c>
      <c r="I148" s="485">
        <v>99.865410497981159</v>
      </c>
      <c r="J148" s="484">
        <v>234902</v>
      </c>
      <c r="K148" s="484">
        <v>107485</v>
      </c>
      <c r="L148" s="484">
        <v>107354</v>
      </c>
      <c r="M148" s="487">
        <v>99.87812252872493</v>
      </c>
      <c r="N148" s="183"/>
      <c r="O148" s="183"/>
      <c r="P148" s="183"/>
      <c r="Q148" s="183"/>
      <c r="R148" s="183"/>
      <c r="S148" s="183"/>
      <c r="T148" s="183"/>
    </row>
    <row r="149" spans="1:20" x14ac:dyDescent="0.3">
      <c r="A149" s="483" t="s">
        <v>660</v>
      </c>
      <c r="B149" s="484">
        <v>5253</v>
      </c>
      <c r="C149" s="484">
        <v>6127</v>
      </c>
      <c r="D149" s="484">
        <v>6127</v>
      </c>
      <c r="E149" s="485">
        <v>100</v>
      </c>
      <c r="F149" s="486">
        <v>0</v>
      </c>
      <c r="G149" s="484">
        <v>0</v>
      </c>
      <c r="H149" s="484">
        <v>0</v>
      </c>
      <c r="I149" s="485">
        <v>0</v>
      </c>
      <c r="J149" s="484">
        <v>5253</v>
      </c>
      <c r="K149" s="484">
        <v>6127</v>
      </c>
      <c r="L149" s="484">
        <v>6127</v>
      </c>
      <c r="M149" s="487">
        <v>100</v>
      </c>
      <c r="N149" s="183"/>
      <c r="O149" s="183"/>
      <c r="P149" s="183"/>
      <c r="Q149" s="183"/>
      <c r="R149" s="183"/>
      <c r="S149" s="183"/>
      <c r="T149" s="183"/>
    </row>
    <row r="150" spans="1:20" x14ac:dyDescent="0.3">
      <c r="A150" s="483" t="s">
        <v>661</v>
      </c>
      <c r="B150" s="484">
        <v>5253</v>
      </c>
      <c r="C150" s="484">
        <v>6127</v>
      </c>
      <c r="D150" s="484">
        <v>6127</v>
      </c>
      <c r="E150" s="485">
        <v>100</v>
      </c>
      <c r="F150" s="486">
        <v>0</v>
      </c>
      <c r="G150" s="484">
        <v>0</v>
      </c>
      <c r="H150" s="484">
        <v>0</v>
      </c>
      <c r="I150" s="485">
        <v>0</v>
      </c>
      <c r="J150" s="484">
        <v>5253</v>
      </c>
      <c r="K150" s="484">
        <v>6127</v>
      </c>
      <c r="L150" s="484">
        <v>6127</v>
      </c>
      <c r="M150" s="487">
        <v>100</v>
      </c>
      <c r="N150" s="183"/>
      <c r="O150" s="183"/>
      <c r="P150" s="183"/>
      <c r="Q150" s="183"/>
      <c r="R150" s="183"/>
      <c r="S150" s="183"/>
      <c r="T150" s="183"/>
    </row>
    <row r="151" spans="1:20" x14ac:dyDescent="0.3">
      <c r="A151" s="483" t="s">
        <v>662</v>
      </c>
      <c r="B151" s="484">
        <v>1336370</v>
      </c>
      <c r="C151" s="484">
        <v>1619366</v>
      </c>
      <c r="D151" s="484">
        <v>1617806</v>
      </c>
      <c r="E151" s="485">
        <v>99.903666002620781</v>
      </c>
      <c r="F151" s="486">
        <v>3118</v>
      </c>
      <c r="G151" s="484">
        <v>17911</v>
      </c>
      <c r="H151" s="484">
        <v>17910</v>
      </c>
      <c r="I151" s="485">
        <v>99.994416838814132</v>
      </c>
      <c r="J151" s="484">
        <v>1339488</v>
      </c>
      <c r="K151" s="484">
        <v>1637277</v>
      </c>
      <c r="L151" s="484">
        <v>1635716</v>
      </c>
      <c r="M151" s="487">
        <v>99.904658771851061</v>
      </c>
      <c r="N151" s="183"/>
      <c r="O151" s="183"/>
      <c r="P151" s="183"/>
      <c r="Q151" s="183"/>
      <c r="R151" s="183"/>
      <c r="S151" s="183"/>
      <c r="T151" s="183"/>
    </row>
    <row r="152" spans="1:20" x14ac:dyDescent="0.3">
      <c r="A152" s="483" t="s">
        <v>663</v>
      </c>
      <c r="B152" s="484">
        <v>1336370</v>
      </c>
      <c r="C152" s="484">
        <v>1619366</v>
      </c>
      <c r="D152" s="484">
        <v>1617806</v>
      </c>
      <c r="E152" s="485">
        <v>99.903666002620781</v>
      </c>
      <c r="F152" s="486">
        <v>3118</v>
      </c>
      <c r="G152" s="484">
        <v>17911</v>
      </c>
      <c r="H152" s="484">
        <v>17910</v>
      </c>
      <c r="I152" s="485">
        <v>99.994416838814132</v>
      </c>
      <c r="J152" s="484">
        <v>1339488</v>
      </c>
      <c r="K152" s="484">
        <v>1637277</v>
      </c>
      <c r="L152" s="484">
        <v>1635716</v>
      </c>
      <c r="M152" s="487">
        <v>99.904658771851061</v>
      </c>
      <c r="N152" s="183"/>
      <c r="O152" s="183"/>
      <c r="P152" s="183"/>
      <c r="Q152" s="183"/>
      <c r="R152" s="183"/>
      <c r="S152" s="183"/>
      <c r="T152" s="183"/>
    </row>
    <row r="153" spans="1:20" s="493" customFormat="1" ht="13.2" x14ac:dyDescent="0.25">
      <c r="A153" s="477" t="s">
        <v>664</v>
      </c>
      <c r="B153" s="478">
        <v>5395295</v>
      </c>
      <c r="C153" s="478">
        <v>5694888</v>
      </c>
      <c r="D153" s="478">
        <v>5679641</v>
      </c>
      <c r="E153" s="490">
        <v>99.732268659190495</v>
      </c>
      <c r="F153" s="480">
        <v>3629</v>
      </c>
      <c r="G153" s="478">
        <v>9801</v>
      </c>
      <c r="H153" s="478">
        <v>9798</v>
      </c>
      <c r="I153" s="490">
        <v>99.969390878481789</v>
      </c>
      <c r="J153" s="478">
        <v>5398924</v>
      </c>
      <c r="K153" s="478">
        <v>5704689</v>
      </c>
      <c r="L153" s="478">
        <v>5689439</v>
      </c>
      <c r="M153" s="491">
        <v>99.732676049474392</v>
      </c>
      <c r="N153" s="492"/>
      <c r="O153" s="492"/>
      <c r="P153" s="492"/>
      <c r="Q153" s="492"/>
      <c r="R153" s="492"/>
      <c r="S153" s="492"/>
      <c r="T153" s="492"/>
    </row>
    <row r="154" spans="1:20" x14ac:dyDescent="0.3">
      <c r="A154" s="483" t="s">
        <v>665</v>
      </c>
      <c r="B154" s="484">
        <v>482347</v>
      </c>
      <c r="C154" s="484">
        <v>493874</v>
      </c>
      <c r="D154" s="484">
        <v>493283</v>
      </c>
      <c r="E154" s="485">
        <v>99.880333850334296</v>
      </c>
      <c r="F154" s="486">
        <v>0</v>
      </c>
      <c r="G154" s="484">
        <v>0</v>
      </c>
      <c r="H154" s="484">
        <v>0</v>
      </c>
      <c r="I154" s="485">
        <v>0</v>
      </c>
      <c r="J154" s="484">
        <v>482347</v>
      </c>
      <c r="K154" s="484">
        <v>493874</v>
      </c>
      <c r="L154" s="484">
        <v>493283</v>
      </c>
      <c r="M154" s="487">
        <v>99.880333850334296</v>
      </c>
      <c r="N154" s="183"/>
      <c r="O154" s="183"/>
      <c r="P154" s="183"/>
      <c r="Q154" s="183"/>
      <c r="R154" s="183"/>
      <c r="S154" s="183"/>
      <c r="T154" s="183"/>
    </row>
    <row r="155" spans="1:20" s="494" customFormat="1" ht="13.2" x14ac:dyDescent="0.25">
      <c r="A155" s="483" t="s">
        <v>666</v>
      </c>
      <c r="B155" s="484">
        <v>142</v>
      </c>
      <c r="C155" s="484">
        <v>136</v>
      </c>
      <c r="D155" s="484">
        <v>132</v>
      </c>
      <c r="E155" s="485">
        <v>97.058823529411768</v>
      </c>
      <c r="F155" s="486">
        <v>0</v>
      </c>
      <c r="G155" s="484">
        <v>0</v>
      </c>
      <c r="H155" s="484">
        <v>0</v>
      </c>
      <c r="I155" s="485">
        <v>0</v>
      </c>
      <c r="J155" s="484">
        <v>142</v>
      </c>
      <c r="K155" s="484">
        <v>136</v>
      </c>
      <c r="L155" s="484">
        <v>132</v>
      </c>
      <c r="M155" s="487">
        <v>97.058823529411768</v>
      </c>
      <c r="N155" s="471"/>
      <c r="O155" s="471"/>
      <c r="P155" s="471"/>
      <c r="Q155" s="471"/>
      <c r="R155" s="471"/>
      <c r="S155" s="471"/>
      <c r="T155" s="471"/>
    </row>
    <row r="156" spans="1:20" x14ac:dyDescent="0.3">
      <c r="A156" s="483" t="s">
        <v>667</v>
      </c>
      <c r="B156" s="484">
        <v>482205</v>
      </c>
      <c r="C156" s="484">
        <v>493738</v>
      </c>
      <c r="D156" s="484">
        <v>493151</v>
      </c>
      <c r="E156" s="485">
        <v>99.881111034597296</v>
      </c>
      <c r="F156" s="486">
        <v>0</v>
      </c>
      <c r="G156" s="484">
        <v>0</v>
      </c>
      <c r="H156" s="484">
        <v>0</v>
      </c>
      <c r="I156" s="485">
        <v>0</v>
      </c>
      <c r="J156" s="484">
        <v>482205</v>
      </c>
      <c r="K156" s="484">
        <v>493738</v>
      </c>
      <c r="L156" s="484">
        <v>493151</v>
      </c>
      <c r="M156" s="487">
        <v>99.881111034597296</v>
      </c>
      <c r="N156" s="183"/>
      <c r="O156" s="183"/>
      <c r="P156" s="183"/>
      <c r="Q156" s="183"/>
      <c r="R156" s="183"/>
      <c r="S156" s="183"/>
      <c r="T156" s="183"/>
    </row>
    <row r="157" spans="1:20" s="494" customFormat="1" ht="13.2" x14ac:dyDescent="0.25">
      <c r="A157" s="483" t="s">
        <v>668</v>
      </c>
      <c r="B157" s="484">
        <v>1572310</v>
      </c>
      <c r="C157" s="484">
        <v>1582158</v>
      </c>
      <c r="D157" s="484">
        <v>1581584</v>
      </c>
      <c r="E157" s="485">
        <v>99.963720437528991</v>
      </c>
      <c r="F157" s="486">
        <v>0</v>
      </c>
      <c r="G157" s="484">
        <v>0</v>
      </c>
      <c r="H157" s="484">
        <v>0</v>
      </c>
      <c r="I157" s="485">
        <v>0</v>
      </c>
      <c r="J157" s="484">
        <v>1572310</v>
      </c>
      <c r="K157" s="484">
        <v>1582158</v>
      </c>
      <c r="L157" s="484">
        <v>1581584</v>
      </c>
      <c r="M157" s="487">
        <v>99.963720437528991</v>
      </c>
      <c r="N157" s="471"/>
      <c r="O157" s="471"/>
      <c r="P157" s="471"/>
      <c r="Q157" s="471"/>
      <c r="R157" s="471"/>
      <c r="S157" s="471"/>
      <c r="T157" s="471"/>
    </row>
    <row r="158" spans="1:20" x14ac:dyDescent="0.3">
      <c r="A158" s="483" t="s">
        <v>669</v>
      </c>
      <c r="B158" s="484">
        <v>1572310</v>
      </c>
      <c r="C158" s="484">
        <v>1582158</v>
      </c>
      <c r="D158" s="484">
        <v>1581584</v>
      </c>
      <c r="E158" s="485">
        <v>99.963720437528991</v>
      </c>
      <c r="F158" s="486">
        <v>0</v>
      </c>
      <c r="G158" s="484">
        <v>0</v>
      </c>
      <c r="H158" s="484">
        <v>0</v>
      </c>
      <c r="I158" s="485">
        <v>0</v>
      </c>
      <c r="J158" s="484">
        <v>1572310</v>
      </c>
      <c r="K158" s="484">
        <v>1582158</v>
      </c>
      <c r="L158" s="484">
        <v>1581584</v>
      </c>
      <c r="M158" s="487">
        <v>99.963720437528991</v>
      </c>
      <c r="N158" s="183"/>
      <c r="O158" s="183"/>
      <c r="P158" s="183"/>
      <c r="Q158" s="183"/>
      <c r="R158" s="183"/>
      <c r="S158" s="183"/>
      <c r="T158" s="183"/>
    </row>
    <row r="159" spans="1:20" x14ac:dyDescent="0.3">
      <c r="A159" s="483" t="s">
        <v>670</v>
      </c>
      <c r="B159" s="484">
        <v>4000</v>
      </c>
      <c r="C159" s="484">
        <v>5347</v>
      </c>
      <c r="D159" s="484">
        <v>5330</v>
      </c>
      <c r="E159" s="485">
        <v>99.682064709182711</v>
      </c>
      <c r="F159" s="486">
        <v>0</v>
      </c>
      <c r="G159" s="484">
        <v>0</v>
      </c>
      <c r="H159" s="484">
        <v>0</v>
      </c>
      <c r="I159" s="485">
        <v>0</v>
      </c>
      <c r="J159" s="484">
        <v>4000</v>
      </c>
      <c r="K159" s="484">
        <v>5347</v>
      </c>
      <c r="L159" s="484">
        <v>5330</v>
      </c>
      <c r="M159" s="487">
        <v>99.682064709182711</v>
      </c>
      <c r="N159" s="183"/>
      <c r="O159" s="183"/>
      <c r="P159" s="183"/>
      <c r="Q159" s="183"/>
      <c r="R159" s="183"/>
      <c r="S159" s="183"/>
      <c r="T159" s="183"/>
    </row>
    <row r="160" spans="1:20" s="494" customFormat="1" ht="13.2" x14ac:dyDescent="0.25">
      <c r="A160" s="483" t="s">
        <v>671</v>
      </c>
      <c r="B160" s="484">
        <v>4000</v>
      </c>
      <c r="C160" s="484">
        <v>5347</v>
      </c>
      <c r="D160" s="484">
        <v>5330</v>
      </c>
      <c r="E160" s="485">
        <v>99.682064709182711</v>
      </c>
      <c r="F160" s="486">
        <v>0</v>
      </c>
      <c r="G160" s="484">
        <v>0</v>
      </c>
      <c r="H160" s="484">
        <v>0</v>
      </c>
      <c r="I160" s="485">
        <v>0</v>
      </c>
      <c r="J160" s="484">
        <v>4000</v>
      </c>
      <c r="K160" s="484">
        <v>5347</v>
      </c>
      <c r="L160" s="484">
        <v>5330</v>
      </c>
      <c r="M160" s="487">
        <v>99.682064709182711</v>
      </c>
      <c r="N160" s="471"/>
      <c r="O160" s="471"/>
      <c r="P160" s="471"/>
      <c r="Q160" s="471"/>
      <c r="R160" s="471"/>
      <c r="S160" s="471"/>
      <c r="T160" s="471"/>
    </row>
    <row r="161" spans="1:20" x14ac:dyDescent="0.3">
      <c r="A161" s="483" t="s">
        <v>672</v>
      </c>
      <c r="B161" s="484">
        <v>1129531</v>
      </c>
      <c r="C161" s="484">
        <v>1341418</v>
      </c>
      <c r="D161" s="484">
        <v>1336238</v>
      </c>
      <c r="E161" s="485">
        <v>99.613841472233105</v>
      </c>
      <c r="F161" s="486">
        <v>1782</v>
      </c>
      <c r="G161" s="484">
        <v>2079</v>
      </c>
      <c r="H161" s="484">
        <v>2079</v>
      </c>
      <c r="I161" s="485">
        <v>100</v>
      </c>
      <c r="J161" s="484">
        <v>1131313</v>
      </c>
      <c r="K161" s="484">
        <v>1343497</v>
      </c>
      <c r="L161" s="484">
        <v>1338317</v>
      </c>
      <c r="M161" s="487">
        <v>99.614439034847123</v>
      </c>
      <c r="N161" s="183"/>
      <c r="O161" s="183"/>
      <c r="P161" s="183"/>
      <c r="Q161" s="183"/>
      <c r="R161" s="183"/>
      <c r="S161" s="183"/>
      <c r="T161" s="183"/>
    </row>
    <row r="162" spans="1:20" x14ac:dyDescent="0.3">
      <c r="A162" s="483" t="s">
        <v>673</v>
      </c>
      <c r="B162" s="484">
        <v>1129531</v>
      </c>
      <c r="C162" s="484">
        <v>1341418</v>
      </c>
      <c r="D162" s="484">
        <v>1336238</v>
      </c>
      <c r="E162" s="485">
        <v>99.613841472233105</v>
      </c>
      <c r="F162" s="486">
        <v>1782</v>
      </c>
      <c r="G162" s="484">
        <v>2079</v>
      </c>
      <c r="H162" s="484">
        <v>2079</v>
      </c>
      <c r="I162" s="485">
        <v>100</v>
      </c>
      <c r="J162" s="484">
        <v>1131313</v>
      </c>
      <c r="K162" s="484">
        <v>1343497</v>
      </c>
      <c r="L162" s="484">
        <v>1338317</v>
      </c>
      <c r="M162" s="487">
        <v>99.614439034847123</v>
      </c>
      <c r="N162" s="183"/>
      <c r="O162" s="183"/>
      <c r="P162" s="183"/>
      <c r="Q162" s="183"/>
      <c r="R162" s="183"/>
      <c r="S162" s="183"/>
      <c r="T162" s="183"/>
    </row>
    <row r="163" spans="1:20" x14ac:dyDescent="0.3">
      <c r="A163" s="483" t="s">
        <v>674</v>
      </c>
      <c r="B163" s="484">
        <v>49689</v>
      </c>
      <c r="C163" s="484">
        <v>67356</v>
      </c>
      <c r="D163" s="484">
        <v>67356</v>
      </c>
      <c r="E163" s="485">
        <v>100</v>
      </c>
      <c r="F163" s="486">
        <v>0</v>
      </c>
      <c r="G163" s="484">
        <v>113</v>
      </c>
      <c r="H163" s="484">
        <v>113</v>
      </c>
      <c r="I163" s="485">
        <v>100</v>
      </c>
      <c r="J163" s="484">
        <v>49689</v>
      </c>
      <c r="K163" s="484">
        <v>67469</v>
      </c>
      <c r="L163" s="484">
        <v>67469</v>
      </c>
      <c r="M163" s="487">
        <v>100</v>
      </c>
      <c r="N163" s="183"/>
      <c r="O163" s="183"/>
      <c r="P163" s="183"/>
      <c r="Q163" s="183"/>
      <c r="R163" s="183"/>
      <c r="S163" s="183"/>
      <c r="T163" s="183"/>
    </row>
    <row r="164" spans="1:20" x14ac:dyDescent="0.3">
      <c r="A164" s="483" t="s">
        <v>675</v>
      </c>
      <c r="B164" s="484">
        <v>166070</v>
      </c>
      <c r="C164" s="484">
        <v>126604</v>
      </c>
      <c r="D164" s="484">
        <v>124257</v>
      </c>
      <c r="E164" s="485">
        <v>98.14618811411961</v>
      </c>
      <c r="F164" s="486">
        <v>0</v>
      </c>
      <c r="G164" s="484">
        <v>0</v>
      </c>
      <c r="H164" s="484">
        <v>0</v>
      </c>
      <c r="I164" s="485">
        <v>0</v>
      </c>
      <c r="J164" s="484">
        <v>166070</v>
      </c>
      <c r="K164" s="484">
        <v>126604</v>
      </c>
      <c r="L164" s="484">
        <v>124257</v>
      </c>
      <c r="M164" s="487">
        <v>98.14618811411961</v>
      </c>
      <c r="N164" s="183"/>
      <c r="O164" s="183"/>
      <c r="P164" s="183"/>
      <c r="Q164" s="183"/>
      <c r="R164" s="183"/>
      <c r="S164" s="183"/>
      <c r="T164" s="183"/>
    </row>
    <row r="165" spans="1:20" x14ac:dyDescent="0.3">
      <c r="A165" s="483" t="s">
        <v>676</v>
      </c>
      <c r="B165" s="484">
        <v>166070</v>
      </c>
      <c r="C165" s="484">
        <v>126604</v>
      </c>
      <c r="D165" s="484">
        <v>124257</v>
      </c>
      <c r="E165" s="485">
        <v>98.14618811411961</v>
      </c>
      <c r="F165" s="486">
        <v>0</v>
      </c>
      <c r="G165" s="484">
        <v>0</v>
      </c>
      <c r="H165" s="484">
        <v>0</v>
      </c>
      <c r="I165" s="485">
        <v>0</v>
      </c>
      <c r="J165" s="484">
        <v>166070</v>
      </c>
      <c r="K165" s="484">
        <v>126604</v>
      </c>
      <c r="L165" s="484">
        <v>124257</v>
      </c>
      <c r="M165" s="487">
        <v>98.14618811411961</v>
      </c>
      <c r="N165" s="183"/>
      <c r="O165" s="183"/>
      <c r="P165" s="183"/>
      <c r="Q165" s="183"/>
      <c r="R165" s="183"/>
      <c r="S165" s="183"/>
      <c r="T165" s="183"/>
    </row>
    <row r="166" spans="1:20" x14ac:dyDescent="0.3">
      <c r="A166" s="483" t="s">
        <v>677</v>
      </c>
      <c r="B166" s="484">
        <v>535</v>
      </c>
      <c r="C166" s="484">
        <v>727</v>
      </c>
      <c r="D166" s="484">
        <v>727</v>
      </c>
      <c r="E166" s="485">
        <v>100</v>
      </c>
      <c r="F166" s="486">
        <v>0</v>
      </c>
      <c r="G166" s="484">
        <v>809</v>
      </c>
      <c r="H166" s="484">
        <v>809</v>
      </c>
      <c r="I166" s="485">
        <v>100</v>
      </c>
      <c r="J166" s="484">
        <v>535</v>
      </c>
      <c r="K166" s="484">
        <v>1536</v>
      </c>
      <c r="L166" s="484">
        <v>1536</v>
      </c>
      <c r="M166" s="487">
        <v>100</v>
      </c>
      <c r="N166" s="183"/>
      <c r="O166" s="183"/>
      <c r="P166" s="183"/>
      <c r="Q166" s="183"/>
      <c r="R166" s="183"/>
      <c r="S166" s="183"/>
      <c r="T166" s="183"/>
    </row>
    <row r="167" spans="1:20" x14ac:dyDescent="0.3">
      <c r="A167" s="483" t="s">
        <v>678</v>
      </c>
      <c r="B167" s="484">
        <v>535</v>
      </c>
      <c r="C167" s="484">
        <v>727</v>
      </c>
      <c r="D167" s="484">
        <v>727</v>
      </c>
      <c r="E167" s="485">
        <v>100</v>
      </c>
      <c r="F167" s="486">
        <v>0</v>
      </c>
      <c r="G167" s="484">
        <v>809</v>
      </c>
      <c r="H167" s="484">
        <v>809</v>
      </c>
      <c r="I167" s="485">
        <v>100</v>
      </c>
      <c r="J167" s="484">
        <v>535</v>
      </c>
      <c r="K167" s="484">
        <v>1536</v>
      </c>
      <c r="L167" s="484">
        <v>1536</v>
      </c>
      <c r="M167" s="487">
        <v>100</v>
      </c>
      <c r="N167" s="183"/>
      <c r="O167" s="183"/>
      <c r="P167" s="183"/>
      <c r="Q167" s="183"/>
      <c r="R167" s="183"/>
      <c r="S167" s="183"/>
      <c r="T167" s="183"/>
    </row>
    <row r="168" spans="1:20" x14ac:dyDescent="0.3">
      <c r="A168" s="483" t="s">
        <v>679</v>
      </c>
      <c r="B168" s="484">
        <v>1990813</v>
      </c>
      <c r="C168" s="484">
        <v>2077404</v>
      </c>
      <c r="D168" s="484">
        <v>2070866</v>
      </c>
      <c r="E168" s="485">
        <v>99.68528028250644</v>
      </c>
      <c r="F168" s="486">
        <v>1847</v>
      </c>
      <c r="G168" s="484">
        <v>6800</v>
      </c>
      <c r="H168" s="484">
        <v>6797</v>
      </c>
      <c r="I168" s="485">
        <v>99.955882352941174</v>
      </c>
      <c r="J168" s="484">
        <v>1992660</v>
      </c>
      <c r="K168" s="484">
        <v>2084204</v>
      </c>
      <c r="L168" s="484">
        <v>2077663</v>
      </c>
      <c r="M168" s="487">
        <v>99.686163158692722</v>
      </c>
      <c r="N168" s="183"/>
      <c r="O168" s="183"/>
      <c r="P168" s="183"/>
      <c r="Q168" s="183"/>
      <c r="R168" s="183"/>
      <c r="S168" s="183"/>
      <c r="T168" s="183"/>
    </row>
    <row r="169" spans="1:20" ht="15" thickBot="1" x14ac:dyDescent="0.35">
      <c r="A169" s="483" t="s">
        <v>680</v>
      </c>
      <c r="B169" s="484">
        <v>1990813</v>
      </c>
      <c r="C169" s="484">
        <v>2077404</v>
      </c>
      <c r="D169" s="484">
        <v>2070866</v>
      </c>
      <c r="E169" s="485">
        <v>99.68528028250644</v>
      </c>
      <c r="F169" s="486">
        <v>1847</v>
      </c>
      <c r="G169" s="484">
        <v>6800</v>
      </c>
      <c r="H169" s="484">
        <v>6797</v>
      </c>
      <c r="I169" s="485">
        <v>99.955882352941174</v>
      </c>
      <c r="J169" s="484">
        <v>1992660</v>
      </c>
      <c r="K169" s="484">
        <v>2084204</v>
      </c>
      <c r="L169" s="484">
        <v>2077663</v>
      </c>
      <c r="M169" s="487">
        <v>99.686163158692722</v>
      </c>
      <c r="N169" s="183"/>
      <c r="O169" s="183"/>
      <c r="P169" s="183"/>
      <c r="Q169" s="183"/>
      <c r="R169" s="183"/>
      <c r="S169" s="183"/>
      <c r="T169" s="183"/>
    </row>
    <row r="170" spans="1:20" ht="15" thickBot="1" x14ac:dyDescent="0.35">
      <c r="A170" s="495" t="s">
        <v>262</v>
      </c>
      <c r="B170" s="496">
        <v>24697596</v>
      </c>
      <c r="C170" s="496">
        <v>23293537</v>
      </c>
      <c r="D170" s="496">
        <v>21771263</v>
      </c>
      <c r="E170" s="497">
        <v>93.46482245268291</v>
      </c>
      <c r="F170" s="496">
        <v>2906212</v>
      </c>
      <c r="G170" s="496">
        <v>2442524</v>
      </c>
      <c r="H170" s="496">
        <v>2440161</v>
      </c>
      <c r="I170" s="497">
        <v>99.903255812430089</v>
      </c>
      <c r="J170" s="498">
        <v>27603808</v>
      </c>
      <c r="K170" s="496">
        <v>25736061</v>
      </c>
      <c r="L170" s="496">
        <v>24211424</v>
      </c>
      <c r="M170" s="499">
        <v>94.07587276079272</v>
      </c>
      <c r="N170" s="183"/>
      <c r="O170" s="183"/>
      <c r="P170" s="183"/>
      <c r="Q170" s="183"/>
      <c r="R170" s="183"/>
      <c r="S170" s="183"/>
      <c r="T170" s="183"/>
    </row>
    <row r="171" spans="1:20" ht="15" thickTop="1" x14ac:dyDescent="0.3">
      <c r="A171" s="500"/>
      <c r="B171" s="472"/>
      <c r="C171" s="472"/>
      <c r="D171" s="472"/>
      <c r="E171" s="501"/>
      <c r="F171" s="472"/>
      <c r="G171" s="472"/>
      <c r="H171" s="472"/>
      <c r="I171" s="472"/>
      <c r="J171" s="472"/>
      <c r="K171" s="472"/>
      <c r="L171" s="472"/>
      <c r="M171" s="183"/>
      <c r="N171" s="183"/>
      <c r="O171" s="183"/>
      <c r="P171" s="183"/>
      <c r="Q171" s="183"/>
      <c r="R171" s="183"/>
      <c r="S171" s="183"/>
      <c r="T171" s="183"/>
    </row>
    <row r="172" spans="1:20" x14ac:dyDescent="0.3">
      <c r="A172" s="183"/>
      <c r="B172" s="472"/>
      <c r="C172" s="472"/>
      <c r="D172" s="472"/>
      <c r="E172" s="501"/>
      <c r="F172" s="472"/>
      <c r="G172" s="472"/>
      <c r="H172" s="472"/>
      <c r="I172" s="472"/>
      <c r="J172" s="472"/>
      <c r="K172" s="472"/>
      <c r="L172" s="472"/>
      <c r="M172" s="183"/>
      <c r="N172" s="183"/>
      <c r="O172" s="183"/>
      <c r="P172" s="183"/>
      <c r="Q172" s="183"/>
      <c r="R172" s="183"/>
      <c r="S172" s="183"/>
      <c r="T172" s="183"/>
    </row>
    <row r="173" spans="1:20" x14ac:dyDescent="0.3">
      <c r="A173" s="183"/>
      <c r="B173" s="472"/>
      <c r="C173" s="472"/>
      <c r="D173" s="472"/>
      <c r="E173" s="501"/>
      <c r="F173" s="472"/>
      <c r="G173" s="472"/>
      <c r="H173" s="472"/>
      <c r="I173" s="472"/>
      <c r="J173" s="472"/>
      <c r="K173" s="472"/>
      <c r="L173" s="472"/>
      <c r="M173" s="183"/>
      <c r="N173" s="183"/>
      <c r="O173" s="183"/>
      <c r="P173" s="183"/>
      <c r="Q173" s="183"/>
      <c r="R173" s="183"/>
      <c r="S173" s="183"/>
      <c r="T173" s="183"/>
    </row>
    <row r="174" spans="1:20" x14ac:dyDescent="0.3">
      <c r="A174" s="183"/>
      <c r="B174" s="472"/>
      <c r="C174" s="472"/>
      <c r="D174" s="472"/>
      <c r="E174" s="501"/>
      <c r="F174" s="472"/>
      <c r="G174" s="472"/>
      <c r="H174" s="472"/>
      <c r="I174" s="472"/>
      <c r="J174" s="472"/>
      <c r="K174" s="472"/>
      <c r="L174" s="472"/>
      <c r="M174" s="183"/>
      <c r="N174" s="183"/>
      <c r="O174" s="183"/>
      <c r="P174" s="183"/>
      <c r="Q174" s="183"/>
      <c r="R174" s="183"/>
      <c r="S174" s="183"/>
      <c r="T174" s="183"/>
    </row>
    <row r="175" spans="1:20" x14ac:dyDescent="0.3">
      <c r="A175" s="183"/>
      <c r="B175" s="472"/>
      <c r="C175" s="472"/>
      <c r="D175" s="472"/>
      <c r="E175" s="501"/>
      <c r="F175" s="472"/>
      <c r="G175" s="472"/>
      <c r="H175" s="472"/>
      <c r="I175" s="472"/>
      <c r="J175" s="472"/>
      <c r="K175" s="472"/>
      <c r="L175" s="472"/>
      <c r="M175" s="183"/>
      <c r="N175" s="183"/>
      <c r="O175" s="183"/>
      <c r="P175" s="183"/>
      <c r="Q175" s="183"/>
      <c r="R175" s="183"/>
      <c r="S175" s="183"/>
      <c r="T175" s="183"/>
    </row>
    <row r="176" spans="1:20" x14ac:dyDescent="0.3">
      <c r="A176" s="183"/>
      <c r="B176" s="472"/>
      <c r="C176" s="472"/>
      <c r="D176" s="472"/>
      <c r="E176" s="501"/>
      <c r="F176" s="472"/>
      <c r="G176" s="472"/>
      <c r="H176" s="472"/>
      <c r="I176" s="472"/>
      <c r="J176" s="472"/>
      <c r="K176" s="472"/>
      <c r="L176" s="472"/>
      <c r="M176" s="183"/>
      <c r="N176" s="183"/>
      <c r="O176" s="183"/>
      <c r="P176" s="183"/>
      <c r="Q176" s="183"/>
      <c r="R176" s="183"/>
      <c r="S176" s="183"/>
      <c r="T176" s="183"/>
    </row>
    <row r="177" spans="1:20" x14ac:dyDescent="0.3">
      <c r="A177" s="183"/>
      <c r="B177" s="472"/>
      <c r="C177" s="472"/>
      <c r="D177" s="472"/>
      <c r="E177" s="501"/>
      <c r="F177" s="472"/>
      <c r="G177" s="472"/>
      <c r="H177" s="472"/>
      <c r="I177" s="472"/>
      <c r="J177" s="472"/>
      <c r="K177" s="472"/>
      <c r="L177" s="472"/>
      <c r="M177" s="183"/>
      <c r="N177" s="183"/>
      <c r="O177" s="183"/>
      <c r="P177" s="183"/>
      <c r="Q177" s="183"/>
      <c r="R177" s="183"/>
      <c r="S177" s="183"/>
      <c r="T177" s="183"/>
    </row>
    <row r="178" spans="1:20" x14ac:dyDescent="0.3">
      <c r="A178" s="183"/>
      <c r="B178" s="472"/>
      <c r="C178" s="472"/>
      <c r="D178" s="472"/>
      <c r="E178" s="501"/>
      <c r="F178" s="472"/>
      <c r="G178" s="472"/>
      <c r="H178" s="472"/>
      <c r="I178" s="472"/>
      <c r="J178" s="472"/>
      <c r="K178" s="472"/>
      <c r="L178" s="472"/>
      <c r="M178" s="183"/>
      <c r="N178" s="183"/>
      <c r="O178" s="183"/>
      <c r="P178" s="183"/>
      <c r="Q178" s="183"/>
      <c r="R178" s="183"/>
      <c r="S178" s="183"/>
      <c r="T178" s="183"/>
    </row>
    <row r="179" spans="1:20" x14ac:dyDescent="0.3">
      <c r="A179" s="183"/>
      <c r="B179" s="472"/>
      <c r="C179" s="472"/>
      <c r="D179" s="472"/>
      <c r="E179" s="501"/>
      <c r="F179" s="472"/>
      <c r="G179" s="472"/>
      <c r="H179" s="472"/>
      <c r="I179" s="472"/>
      <c r="J179" s="472"/>
      <c r="K179" s="472"/>
      <c r="L179" s="472"/>
      <c r="M179" s="183"/>
      <c r="N179" s="183"/>
      <c r="O179" s="183"/>
      <c r="P179" s="183"/>
      <c r="Q179" s="183"/>
      <c r="R179" s="183"/>
      <c r="S179" s="183"/>
      <c r="T179" s="183"/>
    </row>
    <row r="180" spans="1:20" x14ac:dyDescent="0.3">
      <c r="A180" s="183"/>
      <c r="B180" s="472"/>
      <c r="C180" s="472"/>
      <c r="D180" s="472"/>
      <c r="E180" s="501"/>
      <c r="F180" s="472"/>
      <c r="G180" s="472"/>
      <c r="H180" s="472"/>
      <c r="I180" s="472"/>
      <c r="J180" s="472"/>
      <c r="K180" s="472"/>
      <c r="L180" s="472"/>
      <c r="M180" s="183"/>
      <c r="N180" s="183"/>
      <c r="O180" s="183"/>
      <c r="P180" s="183"/>
      <c r="Q180" s="183"/>
      <c r="R180" s="183"/>
      <c r="S180" s="183"/>
      <c r="T180" s="183"/>
    </row>
    <row r="181" spans="1:20" x14ac:dyDescent="0.3">
      <c r="A181" s="183"/>
      <c r="B181" s="472"/>
      <c r="C181" s="472"/>
      <c r="D181" s="472"/>
      <c r="E181" s="501"/>
      <c r="F181" s="472"/>
      <c r="G181" s="472"/>
      <c r="H181" s="472"/>
      <c r="I181" s="472"/>
      <c r="J181" s="472"/>
      <c r="K181" s="472"/>
      <c r="L181" s="472"/>
      <c r="M181" s="183"/>
      <c r="N181" s="183"/>
      <c r="O181" s="183"/>
      <c r="P181" s="183"/>
      <c r="Q181" s="183"/>
      <c r="R181" s="183"/>
      <c r="S181" s="183"/>
      <c r="T181" s="183"/>
    </row>
    <row r="182" spans="1:20" x14ac:dyDescent="0.3">
      <c r="A182" s="183"/>
      <c r="B182" s="472"/>
      <c r="C182" s="472"/>
      <c r="D182" s="472"/>
      <c r="E182" s="501"/>
      <c r="F182" s="472"/>
      <c r="G182" s="472"/>
      <c r="H182" s="472"/>
      <c r="I182" s="472"/>
      <c r="J182" s="472"/>
      <c r="K182" s="472"/>
      <c r="L182" s="472"/>
      <c r="M182" s="183"/>
      <c r="N182" s="183"/>
      <c r="O182" s="183"/>
      <c r="P182" s="183"/>
      <c r="Q182" s="183"/>
      <c r="R182" s="183"/>
      <c r="S182" s="183"/>
      <c r="T182" s="183"/>
    </row>
    <row r="183" spans="1:20" x14ac:dyDescent="0.3">
      <c r="A183" s="183"/>
      <c r="B183" s="472"/>
      <c r="C183" s="472"/>
      <c r="D183" s="472"/>
      <c r="E183" s="501"/>
      <c r="F183" s="472"/>
      <c r="G183" s="472"/>
      <c r="H183" s="472"/>
      <c r="I183" s="472"/>
      <c r="J183" s="472"/>
      <c r="K183" s="472"/>
      <c r="L183" s="472"/>
      <c r="M183" s="183"/>
      <c r="N183" s="183"/>
      <c r="O183" s="183"/>
      <c r="P183" s="183"/>
      <c r="Q183" s="183"/>
      <c r="R183" s="183"/>
      <c r="S183" s="183"/>
      <c r="T183" s="183"/>
    </row>
    <row r="184" spans="1:20" x14ac:dyDescent="0.3">
      <c r="A184" s="183"/>
      <c r="B184" s="472"/>
      <c r="C184" s="472"/>
      <c r="D184" s="472"/>
      <c r="E184" s="501"/>
      <c r="F184" s="472"/>
      <c r="G184" s="472"/>
      <c r="H184" s="472"/>
      <c r="I184" s="472"/>
      <c r="J184" s="472"/>
      <c r="K184" s="472"/>
      <c r="L184" s="472"/>
      <c r="M184" s="183"/>
      <c r="N184" s="183"/>
      <c r="O184" s="183"/>
      <c r="P184" s="183"/>
      <c r="Q184" s="183"/>
      <c r="R184" s="183"/>
      <c r="S184" s="183"/>
      <c r="T184" s="183"/>
    </row>
    <row r="185" spans="1:20" x14ac:dyDescent="0.3">
      <c r="A185" s="183"/>
      <c r="B185" s="472"/>
      <c r="C185" s="472"/>
      <c r="D185" s="472"/>
      <c r="E185" s="501"/>
      <c r="F185" s="472"/>
      <c r="G185" s="472"/>
      <c r="H185" s="472"/>
      <c r="I185" s="472"/>
      <c r="J185" s="472"/>
      <c r="K185" s="472"/>
      <c r="L185" s="472"/>
      <c r="M185" s="183"/>
      <c r="N185" s="183"/>
      <c r="O185" s="183"/>
      <c r="P185" s="183"/>
      <c r="Q185" s="183"/>
      <c r="R185" s="183"/>
      <c r="S185" s="183"/>
      <c r="T185" s="183"/>
    </row>
    <row r="186" spans="1:20" x14ac:dyDescent="0.3">
      <c r="A186" s="183"/>
      <c r="B186" s="472"/>
      <c r="C186" s="472"/>
      <c r="D186" s="472"/>
      <c r="E186" s="501"/>
      <c r="F186" s="472"/>
      <c r="G186" s="472"/>
      <c r="H186" s="472"/>
      <c r="I186" s="472"/>
      <c r="J186" s="472"/>
      <c r="K186" s="472"/>
      <c r="L186" s="472"/>
      <c r="M186" s="183"/>
      <c r="N186" s="183"/>
      <c r="O186" s="183"/>
      <c r="P186" s="183"/>
      <c r="Q186" s="183"/>
      <c r="R186" s="183"/>
      <c r="S186" s="183"/>
      <c r="T186" s="183"/>
    </row>
    <row r="187" spans="1:20" x14ac:dyDescent="0.3">
      <c r="A187" s="183"/>
      <c r="B187" s="472"/>
      <c r="C187" s="472"/>
      <c r="D187" s="472"/>
      <c r="E187" s="501"/>
      <c r="F187" s="472"/>
      <c r="G187" s="472"/>
      <c r="H187" s="472"/>
      <c r="I187" s="472"/>
      <c r="J187" s="472"/>
      <c r="K187" s="472"/>
      <c r="L187" s="472"/>
      <c r="M187" s="183"/>
      <c r="N187" s="183"/>
      <c r="O187" s="183"/>
      <c r="P187" s="183"/>
      <c r="Q187" s="183"/>
      <c r="R187" s="183"/>
      <c r="S187" s="183"/>
      <c r="T187" s="183"/>
    </row>
    <row r="188" spans="1:20" x14ac:dyDescent="0.3">
      <c r="A188" s="183"/>
      <c r="B188" s="472"/>
      <c r="C188" s="472"/>
      <c r="D188" s="472"/>
      <c r="E188" s="501"/>
      <c r="F188" s="472"/>
      <c r="G188" s="472"/>
      <c r="H188" s="472"/>
      <c r="I188" s="472"/>
      <c r="J188" s="472"/>
      <c r="K188" s="472"/>
      <c r="L188" s="472"/>
      <c r="M188" s="183"/>
      <c r="N188" s="183"/>
      <c r="O188" s="183"/>
      <c r="P188" s="183"/>
      <c r="Q188" s="183"/>
      <c r="R188" s="183"/>
      <c r="S188" s="183"/>
      <c r="T188" s="183"/>
    </row>
    <row r="189" spans="1:20" x14ac:dyDescent="0.3">
      <c r="A189" s="183"/>
      <c r="B189" s="472"/>
      <c r="C189" s="472"/>
      <c r="D189" s="472"/>
      <c r="E189" s="501"/>
      <c r="F189" s="472"/>
      <c r="G189" s="472"/>
      <c r="H189" s="472"/>
      <c r="I189" s="472"/>
      <c r="J189" s="472"/>
      <c r="K189" s="472"/>
      <c r="L189" s="472"/>
      <c r="M189" s="183"/>
      <c r="N189" s="183"/>
      <c r="O189" s="183"/>
      <c r="P189" s="183"/>
      <c r="Q189" s="183"/>
      <c r="R189" s="183"/>
      <c r="S189" s="183"/>
      <c r="T189" s="183"/>
    </row>
    <row r="190" spans="1:20" x14ac:dyDescent="0.3">
      <c r="A190" s="183"/>
      <c r="B190" s="472"/>
      <c r="C190" s="472"/>
      <c r="D190" s="472"/>
      <c r="E190" s="501"/>
      <c r="F190" s="472"/>
      <c r="G190" s="472"/>
      <c r="H190" s="472"/>
      <c r="I190" s="472"/>
      <c r="J190" s="472"/>
      <c r="K190" s="472"/>
      <c r="L190" s="472"/>
      <c r="M190" s="183"/>
      <c r="N190" s="183"/>
      <c r="O190" s="183"/>
      <c r="P190" s="183"/>
      <c r="Q190" s="183"/>
      <c r="R190" s="183"/>
      <c r="S190" s="183"/>
      <c r="T190" s="183"/>
    </row>
    <row r="191" spans="1:20" x14ac:dyDescent="0.3">
      <c r="A191" s="183"/>
      <c r="B191" s="472"/>
      <c r="C191" s="472"/>
      <c r="D191" s="472"/>
      <c r="E191" s="501"/>
      <c r="F191" s="472"/>
      <c r="G191" s="472"/>
      <c r="H191" s="472"/>
      <c r="I191" s="472"/>
      <c r="J191" s="472"/>
      <c r="K191" s="472"/>
      <c r="L191" s="472"/>
      <c r="M191" s="183"/>
      <c r="N191" s="183"/>
      <c r="O191" s="183"/>
      <c r="P191" s="183"/>
      <c r="Q191" s="183"/>
      <c r="R191" s="183"/>
      <c r="S191" s="183"/>
      <c r="T191" s="183"/>
    </row>
    <row r="192" spans="1:20" x14ac:dyDescent="0.3">
      <c r="A192" s="183"/>
      <c r="B192" s="472"/>
      <c r="C192" s="472"/>
      <c r="D192" s="472"/>
      <c r="E192" s="501"/>
      <c r="F192" s="472"/>
      <c r="G192" s="472"/>
      <c r="H192" s="472"/>
      <c r="I192" s="472"/>
      <c r="J192" s="472"/>
      <c r="K192" s="472"/>
      <c r="L192" s="472"/>
      <c r="M192" s="183"/>
      <c r="N192" s="183"/>
      <c r="O192" s="183"/>
      <c r="P192" s="183"/>
      <c r="Q192" s="183"/>
      <c r="R192" s="183"/>
      <c r="S192" s="183"/>
      <c r="T192" s="183"/>
    </row>
    <row r="193" spans="1:20" x14ac:dyDescent="0.3">
      <c r="A193" s="183"/>
      <c r="B193" s="472"/>
      <c r="C193" s="472"/>
      <c r="D193" s="472"/>
      <c r="E193" s="501"/>
      <c r="F193" s="472"/>
      <c r="G193" s="472"/>
      <c r="H193" s="472"/>
      <c r="I193" s="472"/>
      <c r="J193" s="472"/>
      <c r="K193" s="472"/>
      <c r="L193" s="472"/>
      <c r="M193" s="183"/>
      <c r="N193" s="183"/>
      <c r="O193" s="183"/>
      <c r="P193" s="183"/>
      <c r="Q193" s="183"/>
      <c r="R193" s="183"/>
      <c r="S193" s="183"/>
      <c r="T193" s="183"/>
    </row>
    <row r="194" spans="1:20" x14ac:dyDescent="0.3">
      <c r="A194" s="183"/>
      <c r="B194" s="472"/>
      <c r="C194" s="472"/>
      <c r="D194" s="472"/>
      <c r="E194" s="501"/>
      <c r="F194" s="472"/>
      <c r="G194" s="472"/>
      <c r="H194" s="472"/>
      <c r="I194" s="472"/>
      <c r="J194" s="472"/>
      <c r="K194" s="472"/>
      <c r="L194" s="472"/>
      <c r="M194" s="183"/>
      <c r="N194" s="183"/>
      <c r="O194" s="183"/>
      <c r="P194" s="183"/>
      <c r="Q194" s="183"/>
      <c r="R194" s="183"/>
      <c r="S194" s="183"/>
      <c r="T194" s="183"/>
    </row>
    <row r="195" spans="1:20" x14ac:dyDescent="0.3">
      <c r="A195" s="183"/>
      <c r="B195" s="472"/>
      <c r="C195" s="472"/>
      <c r="D195" s="472"/>
      <c r="E195" s="501"/>
      <c r="F195" s="472"/>
      <c r="G195" s="472"/>
      <c r="H195" s="472"/>
      <c r="I195" s="472"/>
      <c r="J195" s="472"/>
      <c r="K195" s="472"/>
      <c r="L195" s="472"/>
      <c r="M195" s="183"/>
      <c r="N195" s="183"/>
      <c r="O195" s="183"/>
      <c r="P195" s="183"/>
      <c r="Q195" s="183"/>
      <c r="R195" s="183"/>
      <c r="S195" s="183"/>
      <c r="T195" s="183"/>
    </row>
    <row r="196" spans="1:20" x14ac:dyDescent="0.3">
      <c r="A196" s="183"/>
      <c r="B196" s="472"/>
      <c r="C196" s="472"/>
      <c r="D196" s="472"/>
      <c r="E196" s="501"/>
      <c r="F196" s="472"/>
      <c r="G196" s="472"/>
      <c r="H196" s="472"/>
      <c r="I196" s="472"/>
      <c r="J196" s="472"/>
      <c r="K196" s="472"/>
      <c r="L196" s="472"/>
      <c r="M196" s="183"/>
      <c r="N196" s="183"/>
      <c r="O196" s="183"/>
      <c r="P196" s="183"/>
      <c r="Q196" s="183"/>
      <c r="R196" s="183"/>
      <c r="S196" s="183"/>
      <c r="T196" s="183"/>
    </row>
    <row r="197" spans="1:20" x14ac:dyDescent="0.3">
      <c r="A197" s="183"/>
      <c r="B197" s="472"/>
      <c r="C197" s="472"/>
      <c r="D197" s="472"/>
      <c r="E197" s="501"/>
      <c r="F197" s="472"/>
      <c r="G197" s="472"/>
      <c r="H197" s="472"/>
      <c r="I197" s="472"/>
      <c r="J197" s="472"/>
      <c r="K197" s="472"/>
      <c r="L197" s="472"/>
      <c r="M197" s="183"/>
      <c r="N197" s="183"/>
      <c r="O197" s="183"/>
      <c r="P197" s="183"/>
      <c r="Q197" s="183"/>
      <c r="R197" s="183"/>
      <c r="S197" s="183"/>
      <c r="T197" s="183"/>
    </row>
    <row r="198" spans="1:20" x14ac:dyDescent="0.3">
      <c r="A198" s="183"/>
      <c r="B198" s="472"/>
      <c r="C198" s="472"/>
      <c r="D198" s="472"/>
      <c r="E198" s="501"/>
      <c r="F198" s="472"/>
      <c r="G198" s="472"/>
      <c r="H198" s="472"/>
      <c r="I198" s="472"/>
      <c r="J198" s="472"/>
      <c r="K198" s="472"/>
      <c r="L198" s="472"/>
      <c r="M198" s="183"/>
      <c r="N198" s="183"/>
      <c r="O198" s="183"/>
      <c r="P198" s="183"/>
      <c r="Q198" s="183"/>
      <c r="R198" s="183"/>
      <c r="S198" s="183"/>
      <c r="T198" s="183"/>
    </row>
    <row r="199" spans="1:20" x14ac:dyDescent="0.3">
      <c r="A199" s="183"/>
      <c r="B199" s="472"/>
      <c r="C199" s="472"/>
      <c r="D199" s="472"/>
      <c r="E199" s="501"/>
      <c r="F199" s="472"/>
      <c r="G199" s="472"/>
      <c r="H199" s="472"/>
      <c r="I199" s="472"/>
      <c r="J199" s="472"/>
      <c r="K199" s="472"/>
      <c r="L199" s="472"/>
      <c r="M199" s="183"/>
      <c r="N199" s="183"/>
      <c r="O199" s="183"/>
      <c r="P199" s="183"/>
      <c r="Q199" s="183"/>
      <c r="R199" s="183"/>
      <c r="S199" s="183"/>
      <c r="T199" s="183"/>
    </row>
    <row r="200" spans="1:20" x14ac:dyDescent="0.3">
      <c r="A200" s="183"/>
      <c r="B200" s="472"/>
      <c r="C200" s="472"/>
      <c r="D200" s="472"/>
      <c r="E200" s="501"/>
      <c r="F200" s="472"/>
      <c r="G200" s="472"/>
      <c r="H200" s="472"/>
      <c r="I200" s="472"/>
      <c r="J200" s="472"/>
      <c r="K200" s="472"/>
      <c r="L200" s="472"/>
      <c r="M200" s="183"/>
      <c r="N200" s="183"/>
      <c r="O200" s="183"/>
      <c r="P200" s="183"/>
      <c r="Q200" s="183"/>
      <c r="R200" s="183"/>
      <c r="S200" s="183"/>
      <c r="T200" s="183"/>
    </row>
    <row r="201" spans="1:20" x14ac:dyDescent="0.3">
      <c r="A201" s="183"/>
      <c r="B201" s="472"/>
      <c r="C201" s="472"/>
      <c r="D201" s="472"/>
      <c r="E201" s="501"/>
      <c r="F201" s="472"/>
      <c r="G201" s="472"/>
      <c r="H201" s="472"/>
      <c r="I201" s="472"/>
      <c r="J201" s="472"/>
      <c r="K201" s="472"/>
      <c r="L201" s="472"/>
      <c r="M201" s="183"/>
      <c r="N201" s="183"/>
      <c r="O201" s="183"/>
      <c r="P201" s="183"/>
      <c r="Q201" s="183"/>
      <c r="R201" s="183"/>
      <c r="S201" s="183"/>
      <c r="T201" s="183"/>
    </row>
    <row r="202" spans="1:20" x14ac:dyDescent="0.3">
      <c r="A202" s="183"/>
      <c r="B202" s="472"/>
      <c r="C202" s="472"/>
      <c r="D202" s="472"/>
      <c r="E202" s="501"/>
      <c r="F202" s="472"/>
      <c r="G202" s="472"/>
      <c r="H202" s="472"/>
      <c r="I202" s="472"/>
      <c r="J202" s="472"/>
      <c r="K202" s="472"/>
      <c r="L202" s="472"/>
      <c r="M202" s="183"/>
      <c r="N202" s="183"/>
      <c r="O202" s="183"/>
      <c r="P202" s="183"/>
      <c r="Q202" s="183"/>
      <c r="R202" s="183"/>
      <c r="S202" s="183"/>
      <c r="T202" s="183"/>
    </row>
    <row r="203" spans="1:20" x14ac:dyDescent="0.3">
      <c r="A203" s="183"/>
      <c r="B203" s="472"/>
      <c r="C203" s="472"/>
      <c r="D203" s="472"/>
      <c r="E203" s="501"/>
      <c r="F203" s="472"/>
      <c r="G203" s="472"/>
      <c r="H203" s="472"/>
      <c r="I203" s="472"/>
      <c r="J203" s="472"/>
      <c r="K203" s="472"/>
      <c r="L203" s="472"/>
      <c r="M203" s="183"/>
      <c r="N203" s="183"/>
      <c r="O203" s="183"/>
      <c r="P203" s="183"/>
      <c r="Q203" s="183"/>
      <c r="R203" s="183"/>
      <c r="S203" s="183"/>
      <c r="T203" s="183"/>
    </row>
    <row r="204" spans="1:20" x14ac:dyDescent="0.3">
      <c r="A204" s="183"/>
      <c r="B204" s="472"/>
      <c r="C204" s="472"/>
      <c r="D204" s="472"/>
      <c r="E204" s="501"/>
      <c r="F204" s="472"/>
      <c r="G204" s="472"/>
      <c r="H204" s="472"/>
      <c r="I204" s="472"/>
      <c r="J204" s="472"/>
      <c r="K204" s="472"/>
      <c r="L204" s="472"/>
      <c r="M204" s="183"/>
      <c r="N204" s="183"/>
      <c r="O204" s="183"/>
      <c r="P204" s="183"/>
      <c r="Q204" s="183"/>
      <c r="R204" s="183"/>
      <c r="S204" s="183"/>
      <c r="T204" s="183"/>
    </row>
    <row r="205" spans="1:20" x14ac:dyDescent="0.3">
      <c r="A205" s="183"/>
      <c r="B205" s="472"/>
      <c r="C205" s="472"/>
      <c r="D205" s="472"/>
      <c r="E205" s="501"/>
      <c r="F205" s="472"/>
      <c r="G205" s="472"/>
      <c r="H205" s="472"/>
      <c r="I205" s="472"/>
      <c r="J205" s="472"/>
      <c r="K205" s="472"/>
      <c r="L205" s="472"/>
      <c r="M205" s="183"/>
      <c r="N205" s="183"/>
      <c r="O205" s="183"/>
      <c r="P205" s="183"/>
      <c r="Q205" s="183"/>
      <c r="R205" s="183"/>
      <c r="S205" s="183"/>
      <c r="T205" s="183"/>
    </row>
    <row r="206" spans="1:20" x14ac:dyDescent="0.3">
      <c r="A206" s="183"/>
      <c r="B206" s="472"/>
      <c r="C206" s="472"/>
      <c r="D206" s="472"/>
      <c r="E206" s="501"/>
      <c r="F206" s="472"/>
      <c r="G206" s="472"/>
      <c r="H206" s="472"/>
      <c r="I206" s="472"/>
      <c r="J206" s="472"/>
      <c r="K206" s="472"/>
      <c r="L206" s="472"/>
      <c r="M206" s="183"/>
      <c r="N206" s="183"/>
      <c r="O206" s="183"/>
      <c r="P206" s="183"/>
      <c r="Q206" s="183"/>
      <c r="R206" s="183"/>
      <c r="S206" s="183"/>
      <c r="T206" s="183"/>
    </row>
    <row r="207" spans="1:20" x14ac:dyDescent="0.3">
      <c r="A207" s="183"/>
      <c r="B207" s="472"/>
      <c r="C207" s="472"/>
      <c r="D207" s="472"/>
      <c r="E207" s="501"/>
      <c r="F207" s="472"/>
      <c r="G207" s="472"/>
      <c r="H207" s="472"/>
      <c r="I207" s="472"/>
      <c r="J207" s="472"/>
      <c r="K207" s="472"/>
      <c r="L207" s="472"/>
      <c r="M207" s="183"/>
      <c r="N207" s="183"/>
      <c r="O207" s="183"/>
      <c r="P207" s="183"/>
      <c r="Q207" s="183"/>
      <c r="R207" s="183"/>
      <c r="S207" s="183"/>
      <c r="T207" s="183"/>
    </row>
    <row r="208" spans="1:20" x14ac:dyDescent="0.3">
      <c r="A208" s="183"/>
      <c r="B208" s="472"/>
      <c r="C208" s="472"/>
      <c r="D208" s="472"/>
      <c r="E208" s="501"/>
      <c r="F208" s="472"/>
      <c r="G208" s="472"/>
      <c r="H208" s="472"/>
      <c r="I208" s="472"/>
      <c r="J208" s="472"/>
      <c r="K208" s="472"/>
      <c r="L208" s="472"/>
      <c r="M208" s="183"/>
      <c r="N208" s="183"/>
      <c r="O208" s="183"/>
      <c r="P208" s="183"/>
      <c r="Q208" s="183"/>
      <c r="R208" s="183"/>
      <c r="S208" s="183"/>
      <c r="T208" s="183"/>
    </row>
    <row r="209" spans="1:20" x14ac:dyDescent="0.3">
      <c r="A209" s="183"/>
      <c r="B209" s="472"/>
      <c r="C209" s="472"/>
      <c r="D209" s="472"/>
      <c r="E209" s="501"/>
      <c r="F209" s="472"/>
      <c r="G209" s="472"/>
      <c r="H209" s="472"/>
      <c r="I209" s="472"/>
      <c r="J209" s="472"/>
      <c r="K209" s="472"/>
      <c r="L209" s="472"/>
      <c r="M209" s="183"/>
      <c r="N209" s="183"/>
      <c r="O209" s="183"/>
      <c r="P209" s="183"/>
      <c r="Q209" s="183"/>
      <c r="R209" s="183"/>
      <c r="S209" s="183"/>
      <c r="T209" s="183"/>
    </row>
    <row r="210" spans="1:20" x14ac:dyDescent="0.3">
      <c r="A210" s="183"/>
      <c r="B210" s="472"/>
      <c r="C210" s="472"/>
      <c r="D210" s="472"/>
      <c r="E210" s="501"/>
      <c r="F210" s="472"/>
      <c r="G210" s="472"/>
      <c r="H210" s="472"/>
      <c r="I210" s="472"/>
      <c r="J210" s="472"/>
      <c r="K210" s="472"/>
      <c r="L210" s="472"/>
      <c r="M210" s="183"/>
      <c r="N210" s="183"/>
      <c r="O210" s="183"/>
      <c r="P210" s="183"/>
      <c r="Q210" s="183"/>
      <c r="R210" s="183"/>
      <c r="S210" s="183"/>
      <c r="T210" s="183"/>
    </row>
    <row r="211" spans="1:20" x14ac:dyDescent="0.3">
      <c r="A211" s="183"/>
      <c r="B211" s="472"/>
      <c r="C211" s="472"/>
      <c r="D211" s="472"/>
      <c r="E211" s="501"/>
      <c r="F211" s="472"/>
      <c r="G211" s="472"/>
      <c r="H211" s="472"/>
      <c r="I211" s="472"/>
      <c r="J211" s="472"/>
      <c r="K211" s="472"/>
      <c r="L211" s="472"/>
      <c r="M211" s="183"/>
      <c r="N211" s="183"/>
      <c r="O211" s="183"/>
      <c r="P211" s="183"/>
      <c r="Q211" s="183"/>
      <c r="R211" s="183"/>
      <c r="S211" s="183"/>
      <c r="T211" s="183"/>
    </row>
    <row r="212" spans="1:20" x14ac:dyDescent="0.3">
      <c r="A212" s="183"/>
      <c r="B212" s="472"/>
      <c r="C212" s="472"/>
      <c r="D212" s="472"/>
      <c r="E212" s="501"/>
      <c r="F212" s="472"/>
      <c r="G212" s="472"/>
      <c r="H212" s="472"/>
      <c r="I212" s="472"/>
      <c r="J212" s="472"/>
      <c r="K212" s="472"/>
      <c r="L212" s="472"/>
      <c r="M212" s="183"/>
      <c r="N212" s="183"/>
      <c r="O212" s="183"/>
      <c r="P212" s="183"/>
      <c r="Q212" s="183"/>
      <c r="R212" s="183"/>
      <c r="S212" s="183"/>
      <c r="T212" s="183"/>
    </row>
    <row r="213" spans="1:20" x14ac:dyDescent="0.3">
      <c r="A213" s="183"/>
      <c r="B213" s="472"/>
      <c r="C213" s="472"/>
      <c r="D213" s="472"/>
      <c r="E213" s="501"/>
      <c r="F213" s="472"/>
      <c r="G213" s="472"/>
      <c r="H213" s="472"/>
      <c r="I213" s="472"/>
      <c r="J213" s="472"/>
      <c r="K213" s="472"/>
      <c r="L213" s="472"/>
      <c r="M213" s="183"/>
      <c r="N213" s="183"/>
      <c r="O213" s="183"/>
      <c r="P213" s="183"/>
      <c r="Q213" s="183"/>
      <c r="R213" s="183"/>
      <c r="S213" s="183"/>
      <c r="T213" s="183"/>
    </row>
    <row r="214" spans="1:20" x14ac:dyDescent="0.3">
      <c r="A214" s="183"/>
      <c r="B214" s="472"/>
      <c r="C214" s="472"/>
      <c r="D214" s="472"/>
      <c r="E214" s="501"/>
      <c r="F214" s="472"/>
      <c r="G214" s="472"/>
      <c r="H214" s="472"/>
      <c r="I214" s="472"/>
      <c r="J214" s="472"/>
      <c r="K214" s="472"/>
      <c r="L214" s="472"/>
      <c r="M214" s="183"/>
      <c r="N214" s="183"/>
      <c r="O214" s="183"/>
      <c r="P214" s="183"/>
      <c r="Q214" s="183"/>
      <c r="R214" s="183"/>
      <c r="S214" s="183"/>
      <c r="T214" s="183"/>
    </row>
    <row r="215" spans="1:20" x14ac:dyDescent="0.3">
      <c r="A215" s="183"/>
      <c r="B215" s="472"/>
      <c r="C215" s="472"/>
      <c r="D215" s="472"/>
      <c r="E215" s="501"/>
      <c r="F215" s="472"/>
      <c r="G215" s="472"/>
      <c r="H215" s="472"/>
      <c r="I215" s="472"/>
      <c r="J215" s="472"/>
      <c r="K215" s="472"/>
      <c r="L215" s="472"/>
      <c r="M215" s="183"/>
      <c r="N215" s="183"/>
      <c r="O215" s="183"/>
      <c r="P215" s="183"/>
      <c r="Q215" s="183"/>
      <c r="R215" s="183"/>
      <c r="S215" s="183"/>
      <c r="T215" s="183"/>
    </row>
    <row r="216" spans="1:20" x14ac:dyDescent="0.3">
      <c r="A216" s="183"/>
      <c r="B216" s="472"/>
      <c r="C216" s="472"/>
      <c r="D216" s="472"/>
      <c r="E216" s="501"/>
      <c r="F216" s="472"/>
      <c r="G216" s="472"/>
      <c r="H216" s="472"/>
      <c r="I216" s="472"/>
      <c r="J216" s="472"/>
      <c r="K216" s="472"/>
      <c r="L216" s="472"/>
      <c r="M216" s="183"/>
      <c r="N216" s="183"/>
      <c r="O216" s="183"/>
      <c r="P216" s="183"/>
      <c r="Q216" s="183"/>
      <c r="R216" s="183"/>
      <c r="S216" s="183"/>
      <c r="T216" s="183"/>
    </row>
    <row r="217" spans="1:20" x14ac:dyDescent="0.3">
      <c r="A217" s="183"/>
      <c r="B217" s="472"/>
      <c r="C217" s="472"/>
      <c r="D217" s="472"/>
      <c r="E217" s="501"/>
      <c r="F217" s="472"/>
      <c r="G217" s="472"/>
      <c r="H217" s="472"/>
      <c r="I217" s="472"/>
      <c r="J217" s="472"/>
      <c r="K217" s="472"/>
      <c r="L217" s="472"/>
      <c r="M217" s="183"/>
      <c r="N217" s="183"/>
      <c r="O217" s="183"/>
      <c r="P217" s="183"/>
      <c r="Q217" s="183"/>
      <c r="R217" s="183"/>
      <c r="S217" s="183"/>
      <c r="T217" s="183"/>
    </row>
    <row r="218" spans="1:20" x14ac:dyDescent="0.3">
      <c r="A218" s="183"/>
      <c r="B218" s="472"/>
      <c r="C218" s="472"/>
      <c r="D218" s="472"/>
      <c r="E218" s="501"/>
      <c r="F218" s="472"/>
      <c r="G218" s="472"/>
      <c r="H218" s="472"/>
      <c r="I218" s="472"/>
      <c r="J218" s="472"/>
      <c r="K218" s="472"/>
      <c r="L218" s="472"/>
      <c r="M218" s="183"/>
      <c r="N218" s="183"/>
      <c r="O218" s="183"/>
      <c r="P218" s="183"/>
      <c r="Q218" s="183"/>
      <c r="R218" s="183"/>
      <c r="S218" s="183"/>
      <c r="T218" s="183"/>
    </row>
    <row r="219" spans="1:20" x14ac:dyDescent="0.3">
      <c r="A219" s="183"/>
      <c r="B219" s="472"/>
      <c r="C219" s="472"/>
      <c r="D219" s="472"/>
      <c r="E219" s="501"/>
      <c r="F219" s="472"/>
      <c r="G219" s="472"/>
      <c r="H219" s="472"/>
      <c r="I219" s="472"/>
      <c r="J219" s="472"/>
      <c r="K219" s="472"/>
      <c r="L219" s="472"/>
      <c r="M219" s="183"/>
      <c r="N219" s="183"/>
      <c r="O219" s="183"/>
      <c r="P219" s="183"/>
      <c r="Q219" s="183"/>
      <c r="R219" s="183"/>
      <c r="S219" s="183"/>
      <c r="T219" s="183"/>
    </row>
    <row r="220" spans="1:20" x14ac:dyDescent="0.3">
      <c r="A220" s="183"/>
      <c r="B220" s="472"/>
      <c r="C220" s="472"/>
      <c r="D220" s="472"/>
      <c r="E220" s="501"/>
      <c r="F220" s="472"/>
      <c r="G220" s="472"/>
      <c r="H220" s="472"/>
      <c r="I220" s="472"/>
      <c r="J220" s="472"/>
      <c r="K220" s="472"/>
      <c r="L220" s="472"/>
      <c r="M220" s="183"/>
      <c r="N220" s="183"/>
      <c r="O220" s="183"/>
      <c r="P220" s="183"/>
      <c r="Q220" s="183"/>
      <c r="R220" s="183"/>
      <c r="S220" s="183"/>
      <c r="T220" s="183"/>
    </row>
    <row r="221" spans="1:20" x14ac:dyDescent="0.3">
      <c r="A221" s="183"/>
      <c r="B221" s="472"/>
      <c r="C221" s="472"/>
      <c r="D221" s="472"/>
      <c r="E221" s="501"/>
      <c r="F221" s="472"/>
      <c r="G221" s="472"/>
      <c r="H221" s="472"/>
      <c r="I221" s="472"/>
      <c r="J221" s="472"/>
      <c r="K221" s="472"/>
      <c r="L221" s="472"/>
      <c r="M221" s="183"/>
      <c r="N221" s="183"/>
      <c r="O221" s="183"/>
      <c r="P221" s="183"/>
      <c r="Q221" s="183"/>
      <c r="R221" s="183"/>
      <c r="S221" s="183"/>
      <c r="T221" s="183"/>
    </row>
    <row r="222" spans="1:20" x14ac:dyDescent="0.3">
      <c r="A222" s="183"/>
      <c r="B222" s="472"/>
      <c r="C222" s="472"/>
      <c r="D222" s="472"/>
      <c r="E222" s="501"/>
      <c r="F222" s="472"/>
      <c r="G222" s="472"/>
      <c r="H222" s="472"/>
      <c r="I222" s="472"/>
      <c r="J222" s="472"/>
      <c r="K222" s="472"/>
      <c r="L222" s="472"/>
      <c r="M222" s="183"/>
      <c r="N222" s="183"/>
      <c r="O222" s="183"/>
      <c r="P222" s="183"/>
      <c r="Q222" s="183"/>
      <c r="R222" s="183"/>
      <c r="S222" s="183"/>
      <c r="T222" s="183"/>
    </row>
    <row r="223" spans="1:20" x14ac:dyDescent="0.3">
      <c r="A223" s="183"/>
      <c r="B223" s="472"/>
      <c r="C223" s="472"/>
      <c r="D223" s="472"/>
      <c r="E223" s="501"/>
      <c r="F223" s="472"/>
      <c r="G223" s="472"/>
      <c r="H223" s="472"/>
      <c r="I223" s="472"/>
      <c r="J223" s="472"/>
      <c r="K223" s="472"/>
      <c r="L223" s="472"/>
      <c r="M223" s="183"/>
      <c r="N223" s="183"/>
      <c r="O223" s="183"/>
      <c r="P223" s="183"/>
      <c r="Q223" s="183"/>
      <c r="R223" s="183"/>
      <c r="S223" s="183"/>
      <c r="T223" s="183"/>
    </row>
    <row r="224" spans="1:20" x14ac:dyDescent="0.3">
      <c r="A224" s="183"/>
      <c r="B224" s="472"/>
      <c r="C224" s="472"/>
      <c r="D224" s="472"/>
      <c r="E224" s="501"/>
      <c r="F224" s="472"/>
      <c r="G224" s="472"/>
      <c r="H224" s="472"/>
      <c r="I224" s="472"/>
      <c r="J224" s="472"/>
      <c r="K224" s="472"/>
      <c r="L224" s="472"/>
      <c r="M224" s="183"/>
      <c r="N224" s="183"/>
      <c r="O224" s="183"/>
      <c r="P224" s="183"/>
      <c r="Q224" s="183"/>
      <c r="R224" s="183"/>
      <c r="S224" s="183"/>
      <c r="T224" s="183"/>
    </row>
    <row r="225" spans="1:20" x14ac:dyDescent="0.3">
      <c r="A225" s="183"/>
      <c r="B225" s="472"/>
      <c r="C225" s="472"/>
      <c r="D225" s="472"/>
      <c r="E225" s="501"/>
      <c r="F225" s="472"/>
      <c r="G225" s="472"/>
      <c r="H225" s="472"/>
      <c r="I225" s="472"/>
      <c r="J225" s="472"/>
      <c r="K225" s="472"/>
      <c r="L225" s="472"/>
      <c r="M225" s="183"/>
      <c r="N225" s="183"/>
      <c r="O225" s="183"/>
      <c r="P225" s="183"/>
      <c r="Q225" s="183"/>
      <c r="R225" s="183"/>
      <c r="S225" s="183"/>
      <c r="T225" s="183"/>
    </row>
    <row r="226" spans="1:20" x14ac:dyDescent="0.3">
      <c r="A226" s="183"/>
      <c r="B226" s="472"/>
      <c r="C226" s="472"/>
      <c r="D226" s="472"/>
      <c r="E226" s="501"/>
      <c r="F226" s="472"/>
      <c r="G226" s="472"/>
      <c r="H226" s="472"/>
      <c r="I226" s="472"/>
      <c r="J226" s="472"/>
      <c r="K226" s="472"/>
      <c r="L226" s="472"/>
      <c r="M226" s="183"/>
      <c r="N226" s="183"/>
      <c r="O226" s="183"/>
      <c r="P226" s="183"/>
      <c r="Q226" s="183"/>
      <c r="R226" s="183"/>
      <c r="S226" s="183"/>
      <c r="T226" s="183"/>
    </row>
    <row r="227" spans="1:20" x14ac:dyDescent="0.3">
      <c r="A227" s="183"/>
      <c r="B227" s="472"/>
      <c r="C227" s="472"/>
      <c r="D227" s="472"/>
      <c r="E227" s="501"/>
      <c r="F227" s="472"/>
      <c r="G227" s="472"/>
      <c r="H227" s="472"/>
      <c r="I227" s="472"/>
      <c r="J227" s="472"/>
      <c r="K227" s="472"/>
      <c r="L227" s="472"/>
      <c r="M227" s="183"/>
      <c r="N227" s="183"/>
      <c r="O227" s="183"/>
      <c r="P227" s="183"/>
      <c r="Q227" s="183"/>
      <c r="R227" s="183"/>
      <c r="S227" s="183"/>
      <c r="T227" s="183"/>
    </row>
    <row r="228" spans="1:20" x14ac:dyDescent="0.3">
      <c r="A228" s="183"/>
      <c r="B228" s="472"/>
      <c r="C228" s="472"/>
      <c r="D228" s="472"/>
      <c r="E228" s="501"/>
      <c r="F228" s="472"/>
      <c r="G228" s="472"/>
      <c r="H228" s="472"/>
      <c r="I228" s="472"/>
      <c r="J228" s="472"/>
      <c r="K228" s="472"/>
      <c r="L228" s="472"/>
      <c r="M228" s="183"/>
      <c r="N228" s="183"/>
      <c r="O228" s="183"/>
      <c r="P228" s="183"/>
      <c r="Q228" s="183"/>
      <c r="R228" s="183"/>
      <c r="S228" s="183"/>
      <c r="T228" s="183"/>
    </row>
    <row r="229" spans="1:20" x14ac:dyDescent="0.3">
      <c r="A229" s="183"/>
      <c r="B229" s="472"/>
      <c r="C229" s="472"/>
      <c r="D229" s="472"/>
      <c r="E229" s="501"/>
      <c r="F229" s="472"/>
      <c r="G229" s="472"/>
      <c r="H229" s="472"/>
      <c r="I229" s="472"/>
      <c r="J229" s="472"/>
      <c r="K229" s="472"/>
      <c r="L229" s="472"/>
      <c r="M229" s="183"/>
      <c r="N229" s="183"/>
      <c r="O229" s="183"/>
      <c r="P229" s="183"/>
      <c r="Q229" s="183"/>
      <c r="R229" s="183"/>
      <c r="S229" s="183"/>
      <c r="T229" s="183"/>
    </row>
    <row r="230" spans="1:20" x14ac:dyDescent="0.3">
      <c r="A230" s="183"/>
      <c r="B230" s="472"/>
      <c r="C230" s="472"/>
      <c r="D230" s="472"/>
      <c r="E230" s="501"/>
      <c r="F230" s="472"/>
      <c r="G230" s="472"/>
      <c r="H230" s="472"/>
      <c r="I230" s="472"/>
      <c r="J230" s="472"/>
      <c r="K230" s="472"/>
      <c r="L230" s="472"/>
      <c r="M230" s="183"/>
      <c r="N230" s="183"/>
      <c r="O230" s="183"/>
      <c r="P230" s="183"/>
      <c r="Q230" s="183"/>
      <c r="R230" s="183"/>
      <c r="S230" s="183"/>
      <c r="T230" s="183"/>
    </row>
    <row r="231" spans="1:20" x14ac:dyDescent="0.3">
      <c r="A231" s="183"/>
      <c r="B231" s="472"/>
      <c r="C231" s="472"/>
      <c r="D231" s="472"/>
      <c r="E231" s="501"/>
      <c r="F231" s="472"/>
      <c r="G231" s="472"/>
      <c r="H231" s="472"/>
      <c r="I231" s="472"/>
      <c r="J231" s="472"/>
      <c r="K231" s="472"/>
      <c r="L231" s="472"/>
      <c r="M231" s="183"/>
      <c r="N231" s="183"/>
      <c r="O231" s="183"/>
      <c r="P231" s="183"/>
      <c r="Q231" s="183"/>
      <c r="R231" s="183"/>
      <c r="S231" s="183"/>
      <c r="T231" s="183"/>
    </row>
    <row r="232" spans="1:20" x14ac:dyDescent="0.3">
      <c r="A232" s="183"/>
      <c r="B232" s="472"/>
      <c r="C232" s="472"/>
      <c r="D232" s="472"/>
      <c r="E232" s="501"/>
      <c r="F232" s="472"/>
      <c r="G232" s="472"/>
      <c r="H232" s="472"/>
      <c r="I232" s="472"/>
      <c r="J232" s="472"/>
      <c r="K232" s="472"/>
      <c r="L232" s="472"/>
      <c r="M232" s="183"/>
      <c r="N232" s="183"/>
      <c r="O232" s="183"/>
      <c r="P232" s="183"/>
      <c r="Q232" s="183"/>
      <c r="R232" s="183"/>
      <c r="S232" s="183"/>
      <c r="T232" s="183"/>
    </row>
    <row r="233" spans="1:20" x14ac:dyDescent="0.3">
      <c r="A233" s="183"/>
      <c r="B233" s="472"/>
      <c r="C233" s="472"/>
      <c r="D233" s="472"/>
      <c r="E233" s="501"/>
      <c r="F233" s="472"/>
      <c r="G233" s="472"/>
      <c r="H233" s="472"/>
      <c r="I233" s="472"/>
      <c r="J233" s="472"/>
      <c r="K233" s="472"/>
      <c r="L233" s="472"/>
      <c r="M233" s="183"/>
      <c r="N233" s="183"/>
      <c r="O233" s="183"/>
      <c r="P233" s="183"/>
      <c r="Q233" s="183"/>
      <c r="R233" s="183"/>
      <c r="S233" s="183"/>
      <c r="T233" s="183"/>
    </row>
    <row r="234" spans="1:20" x14ac:dyDescent="0.3">
      <c r="A234" s="183"/>
      <c r="B234" s="472"/>
      <c r="C234" s="472"/>
      <c r="D234" s="472"/>
      <c r="E234" s="501"/>
      <c r="F234" s="472"/>
      <c r="G234" s="472"/>
      <c r="H234" s="472"/>
      <c r="I234" s="472"/>
      <c r="J234" s="472"/>
      <c r="K234" s="472"/>
      <c r="L234" s="472"/>
      <c r="M234" s="183"/>
      <c r="N234" s="183"/>
      <c r="O234" s="183"/>
      <c r="P234" s="183"/>
      <c r="Q234" s="183"/>
      <c r="R234" s="183"/>
      <c r="S234" s="183"/>
      <c r="T234" s="183"/>
    </row>
    <row r="235" spans="1:20" x14ac:dyDescent="0.3">
      <c r="A235" s="183"/>
      <c r="B235" s="472"/>
      <c r="C235" s="472"/>
      <c r="D235" s="472"/>
      <c r="E235" s="501"/>
      <c r="F235" s="472"/>
      <c r="G235" s="472"/>
      <c r="H235" s="472"/>
      <c r="I235" s="472"/>
      <c r="J235" s="472"/>
      <c r="K235" s="472"/>
      <c r="L235" s="472"/>
      <c r="M235" s="183"/>
      <c r="N235" s="183"/>
      <c r="O235" s="183"/>
      <c r="P235" s="183"/>
      <c r="Q235" s="183"/>
      <c r="R235" s="183"/>
      <c r="S235" s="183"/>
      <c r="T235" s="183"/>
    </row>
    <row r="236" spans="1:20" x14ac:dyDescent="0.3">
      <c r="A236" s="183"/>
      <c r="B236" s="472"/>
      <c r="C236" s="472"/>
      <c r="D236" s="472"/>
      <c r="E236" s="501"/>
      <c r="F236" s="472"/>
      <c r="G236" s="472"/>
      <c r="H236" s="472"/>
      <c r="I236" s="472"/>
      <c r="J236" s="472"/>
      <c r="K236" s="472"/>
      <c r="L236" s="472"/>
      <c r="M236" s="183"/>
      <c r="N236" s="183"/>
      <c r="O236" s="183"/>
      <c r="P236" s="183"/>
      <c r="Q236" s="183"/>
      <c r="R236" s="183"/>
      <c r="S236" s="183"/>
      <c r="T236" s="183"/>
    </row>
    <row r="237" spans="1:20" x14ac:dyDescent="0.3">
      <c r="A237" s="183"/>
      <c r="B237" s="472"/>
      <c r="C237" s="472"/>
      <c r="D237" s="472"/>
      <c r="E237" s="501"/>
      <c r="F237" s="472"/>
      <c r="G237" s="472"/>
      <c r="H237" s="472"/>
      <c r="I237" s="472"/>
      <c r="J237" s="472"/>
      <c r="K237" s="472"/>
      <c r="L237" s="472"/>
      <c r="M237" s="183"/>
      <c r="N237" s="183"/>
      <c r="O237" s="183"/>
      <c r="P237" s="183"/>
      <c r="Q237" s="183"/>
      <c r="R237" s="183"/>
      <c r="S237" s="183"/>
      <c r="T237" s="183"/>
    </row>
    <row r="238" spans="1:20" x14ac:dyDescent="0.3">
      <c r="A238" s="183"/>
      <c r="B238" s="472"/>
      <c r="C238" s="472"/>
      <c r="D238" s="472"/>
      <c r="E238" s="501"/>
      <c r="F238" s="472"/>
      <c r="G238" s="472"/>
      <c r="H238" s="472"/>
      <c r="I238" s="472"/>
      <c r="J238" s="472"/>
      <c r="K238" s="472"/>
      <c r="L238" s="472"/>
      <c r="M238" s="183"/>
      <c r="N238" s="183"/>
      <c r="O238" s="183"/>
      <c r="P238" s="183"/>
      <c r="Q238" s="183"/>
      <c r="R238" s="183"/>
      <c r="S238" s="183"/>
      <c r="T238" s="183"/>
    </row>
    <row r="239" spans="1:20" x14ac:dyDescent="0.3">
      <c r="A239" s="183"/>
      <c r="B239" s="472"/>
      <c r="C239" s="472"/>
      <c r="D239" s="472"/>
      <c r="E239" s="501"/>
      <c r="F239" s="472"/>
      <c r="G239" s="472"/>
      <c r="H239" s="472"/>
      <c r="I239" s="472"/>
      <c r="J239" s="472"/>
      <c r="K239" s="472"/>
      <c r="L239" s="472"/>
      <c r="M239" s="183"/>
      <c r="N239" s="183"/>
      <c r="O239" s="183"/>
      <c r="P239" s="183"/>
      <c r="Q239" s="183"/>
      <c r="R239" s="183"/>
      <c r="S239" s="183"/>
      <c r="T239" s="183"/>
    </row>
    <row r="240" spans="1:20" x14ac:dyDescent="0.3">
      <c r="A240" s="183"/>
      <c r="B240" s="472"/>
      <c r="C240" s="472"/>
      <c r="D240" s="472"/>
      <c r="E240" s="501"/>
      <c r="F240" s="472"/>
      <c r="G240" s="472"/>
      <c r="H240" s="472"/>
      <c r="I240" s="472"/>
      <c r="J240" s="472"/>
      <c r="K240" s="472"/>
      <c r="L240" s="472"/>
      <c r="M240" s="183"/>
      <c r="N240" s="183"/>
      <c r="O240" s="183"/>
      <c r="P240" s="183"/>
      <c r="Q240" s="183"/>
      <c r="R240" s="183"/>
      <c r="S240" s="183"/>
      <c r="T240" s="183"/>
    </row>
    <row r="241" spans="1:20" x14ac:dyDescent="0.3">
      <c r="A241" s="183"/>
      <c r="B241" s="472"/>
      <c r="C241" s="472"/>
      <c r="D241" s="472"/>
      <c r="E241" s="501"/>
      <c r="F241" s="472"/>
      <c r="G241" s="472"/>
      <c r="H241" s="472"/>
      <c r="I241" s="472"/>
      <c r="J241" s="472"/>
      <c r="K241" s="472"/>
      <c r="L241" s="472"/>
      <c r="M241" s="183"/>
      <c r="N241" s="183"/>
      <c r="O241" s="183"/>
      <c r="P241" s="183"/>
      <c r="Q241" s="183"/>
      <c r="R241" s="183"/>
      <c r="S241" s="183"/>
      <c r="T241" s="183"/>
    </row>
    <row r="242" spans="1:20" x14ac:dyDescent="0.3">
      <c r="A242" s="183"/>
      <c r="B242" s="472"/>
      <c r="C242" s="472"/>
      <c r="D242" s="472"/>
      <c r="E242" s="501"/>
      <c r="F242" s="472"/>
      <c r="G242" s="472"/>
      <c r="H242" s="472"/>
      <c r="I242" s="472"/>
      <c r="J242" s="472"/>
      <c r="K242" s="472"/>
      <c r="L242" s="472"/>
      <c r="M242" s="183"/>
      <c r="N242" s="183"/>
      <c r="O242" s="183"/>
      <c r="P242" s="183"/>
      <c r="Q242" s="183"/>
      <c r="R242" s="183"/>
      <c r="S242" s="183"/>
      <c r="T242" s="183"/>
    </row>
    <row r="243" spans="1:20" x14ac:dyDescent="0.3">
      <c r="A243" s="183"/>
      <c r="B243" s="472"/>
      <c r="C243" s="472"/>
      <c r="D243" s="472"/>
      <c r="E243" s="501"/>
      <c r="F243" s="472"/>
      <c r="G243" s="472"/>
      <c r="H243" s="472"/>
      <c r="I243" s="472"/>
      <c r="J243" s="472"/>
      <c r="K243" s="472"/>
      <c r="L243" s="472"/>
      <c r="M243" s="183"/>
      <c r="N243" s="183"/>
      <c r="O243" s="183"/>
      <c r="P243" s="183"/>
      <c r="Q243" s="183"/>
      <c r="R243" s="183"/>
      <c r="S243" s="183"/>
      <c r="T243" s="183"/>
    </row>
    <row r="244" spans="1:20" x14ac:dyDescent="0.3">
      <c r="A244" s="183"/>
      <c r="B244" s="472"/>
      <c r="C244" s="472"/>
      <c r="D244" s="472"/>
      <c r="E244" s="501"/>
      <c r="F244" s="472"/>
      <c r="G244" s="472"/>
      <c r="H244" s="472"/>
      <c r="I244" s="472"/>
      <c r="J244" s="472"/>
      <c r="K244" s="472"/>
      <c r="L244" s="472"/>
      <c r="M244" s="183"/>
      <c r="N244" s="183"/>
      <c r="O244" s="183"/>
      <c r="P244" s="183"/>
      <c r="Q244" s="183"/>
      <c r="R244" s="183"/>
      <c r="S244" s="183"/>
      <c r="T244" s="183"/>
    </row>
    <row r="245" spans="1:20" x14ac:dyDescent="0.3">
      <c r="A245" s="183"/>
      <c r="B245" s="472"/>
      <c r="C245" s="472"/>
      <c r="D245" s="472"/>
      <c r="E245" s="501"/>
      <c r="F245" s="472"/>
      <c r="G245" s="472"/>
      <c r="H245" s="472"/>
      <c r="I245" s="472"/>
      <c r="J245" s="472"/>
      <c r="K245" s="472"/>
      <c r="L245" s="472"/>
      <c r="M245" s="183"/>
      <c r="N245" s="183"/>
      <c r="O245" s="183"/>
      <c r="P245" s="183"/>
      <c r="Q245" s="183"/>
      <c r="R245" s="183"/>
      <c r="S245" s="183"/>
      <c r="T245" s="183"/>
    </row>
    <row r="246" spans="1:20" x14ac:dyDescent="0.3">
      <c r="A246" s="183"/>
      <c r="B246" s="472"/>
      <c r="C246" s="472"/>
      <c r="D246" s="472"/>
      <c r="E246" s="501"/>
      <c r="F246" s="472"/>
      <c r="G246" s="472"/>
      <c r="H246" s="472"/>
      <c r="I246" s="472"/>
      <c r="J246" s="472"/>
      <c r="K246" s="472"/>
      <c r="L246" s="472"/>
      <c r="M246" s="183"/>
      <c r="N246" s="183"/>
      <c r="O246" s="183"/>
      <c r="P246" s="183"/>
      <c r="Q246" s="183"/>
      <c r="R246" s="183"/>
      <c r="S246" s="183"/>
      <c r="T246" s="183"/>
    </row>
    <row r="247" spans="1:20" x14ac:dyDescent="0.3">
      <c r="A247" s="183"/>
      <c r="B247" s="472"/>
      <c r="C247" s="472"/>
      <c r="D247" s="472"/>
      <c r="E247" s="501"/>
      <c r="F247" s="472"/>
      <c r="G247" s="472"/>
      <c r="H247" s="472"/>
      <c r="I247" s="472"/>
      <c r="J247" s="472"/>
      <c r="K247" s="472"/>
      <c r="L247" s="472"/>
      <c r="M247" s="183"/>
      <c r="N247" s="183"/>
      <c r="O247" s="183"/>
      <c r="P247" s="183"/>
      <c r="Q247" s="183"/>
      <c r="R247" s="183"/>
      <c r="S247" s="183"/>
      <c r="T247" s="183"/>
    </row>
    <row r="248" spans="1:20" x14ac:dyDescent="0.3">
      <c r="A248" s="183"/>
      <c r="B248" s="472"/>
      <c r="C248" s="472"/>
      <c r="D248" s="472"/>
      <c r="E248" s="501"/>
      <c r="F248" s="472"/>
      <c r="G248" s="472"/>
      <c r="H248" s="472"/>
      <c r="I248" s="472"/>
      <c r="J248" s="472"/>
      <c r="K248" s="472"/>
      <c r="L248" s="472"/>
      <c r="M248" s="183"/>
      <c r="N248" s="183"/>
      <c r="O248" s="183"/>
      <c r="P248" s="183"/>
      <c r="Q248" s="183"/>
      <c r="R248" s="183"/>
      <c r="S248" s="183"/>
      <c r="T248" s="183"/>
    </row>
    <row r="249" spans="1:20" x14ac:dyDescent="0.3">
      <c r="A249" s="183"/>
      <c r="B249" s="472"/>
      <c r="C249" s="472"/>
      <c r="D249" s="472"/>
      <c r="E249" s="501"/>
      <c r="F249" s="472"/>
      <c r="G249" s="472"/>
      <c r="H249" s="472"/>
      <c r="I249" s="472"/>
      <c r="J249" s="472"/>
      <c r="K249" s="472"/>
      <c r="L249" s="472"/>
      <c r="M249" s="183"/>
      <c r="N249" s="183"/>
      <c r="O249" s="183"/>
      <c r="P249" s="183"/>
      <c r="Q249" s="183"/>
      <c r="R249" s="183"/>
      <c r="S249" s="183"/>
      <c r="T249" s="183"/>
    </row>
    <row r="250" spans="1:20" x14ac:dyDescent="0.3">
      <c r="A250" s="183"/>
      <c r="B250" s="472"/>
      <c r="C250" s="472"/>
      <c r="D250" s="472"/>
      <c r="E250" s="501"/>
      <c r="F250" s="472"/>
      <c r="G250" s="472"/>
      <c r="H250" s="472"/>
      <c r="I250" s="472"/>
      <c r="J250" s="472"/>
      <c r="K250" s="472"/>
      <c r="L250" s="472"/>
      <c r="M250" s="183"/>
      <c r="N250" s="183"/>
      <c r="O250" s="183"/>
      <c r="P250" s="183"/>
      <c r="Q250" s="183"/>
      <c r="R250" s="183"/>
      <c r="S250" s="183"/>
      <c r="T250" s="183"/>
    </row>
    <row r="251" spans="1:20" x14ac:dyDescent="0.3">
      <c r="A251" s="183"/>
      <c r="B251" s="472"/>
      <c r="C251" s="472"/>
      <c r="D251" s="472"/>
      <c r="E251" s="501"/>
      <c r="F251" s="472"/>
      <c r="G251" s="472"/>
      <c r="H251" s="472"/>
      <c r="I251" s="472"/>
      <c r="J251" s="472"/>
      <c r="K251" s="472"/>
      <c r="L251" s="472"/>
      <c r="M251" s="183"/>
      <c r="N251" s="183"/>
      <c r="O251" s="183"/>
      <c r="P251" s="183"/>
      <c r="Q251" s="183"/>
      <c r="R251" s="183"/>
      <c r="S251" s="183"/>
      <c r="T251" s="183"/>
    </row>
    <row r="252" spans="1:20" x14ac:dyDescent="0.3">
      <c r="A252" s="183"/>
      <c r="B252" s="472"/>
      <c r="C252" s="472"/>
      <c r="D252" s="472"/>
      <c r="E252" s="501"/>
      <c r="F252" s="472"/>
      <c r="G252" s="472"/>
      <c r="H252" s="472"/>
      <c r="I252" s="472"/>
      <c r="J252" s="472"/>
      <c r="K252" s="472"/>
      <c r="L252" s="472"/>
      <c r="M252" s="183"/>
      <c r="N252" s="183"/>
      <c r="O252" s="183"/>
      <c r="P252" s="183"/>
      <c r="Q252" s="183"/>
      <c r="R252" s="183"/>
      <c r="S252" s="183"/>
      <c r="T252" s="183"/>
    </row>
    <row r="253" spans="1:20" x14ac:dyDescent="0.3">
      <c r="A253" s="183"/>
      <c r="B253" s="472"/>
      <c r="C253" s="472"/>
      <c r="D253" s="472"/>
      <c r="E253" s="501"/>
      <c r="F253" s="472"/>
      <c r="G253" s="472"/>
      <c r="H253" s="472"/>
      <c r="I253" s="472"/>
      <c r="J253" s="472"/>
      <c r="K253" s="472"/>
      <c r="L253" s="472"/>
      <c r="M253" s="183"/>
      <c r="N253" s="183"/>
      <c r="O253" s="183"/>
      <c r="P253" s="183"/>
      <c r="Q253" s="183"/>
      <c r="R253" s="183"/>
      <c r="S253" s="183"/>
      <c r="T253" s="183"/>
    </row>
    <row r="254" spans="1:20" x14ac:dyDescent="0.3">
      <c r="A254" s="183"/>
      <c r="B254" s="472"/>
      <c r="C254" s="472"/>
      <c r="D254" s="472"/>
      <c r="E254" s="501"/>
      <c r="F254" s="472"/>
      <c r="G254" s="472"/>
      <c r="H254" s="472"/>
      <c r="I254" s="472"/>
      <c r="J254" s="472"/>
      <c r="K254" s="472"/>
      <c r="L254" s="472"/>
      <c r="M254" s="183"/>
      <c r="N254" s="183"/>
      <c r="O254" s="183"/>
      <c r="P254" s="183"/>
      <c r="Q254" s="183"/>
      <c r="R254" s="183"/>
      <c r="S254" s="183"/>
      <c r="T254" s="183"/>
    </row>
    <row r="255" spans="1:20" x14ac:dyDescent="0.3">
      <c r="A255" s="183"/>
      <c r="B255" s="472"/>
      <c r="C255" s="472"/>
      <c r="D255" s="472"/>
      <c r="E255" s="501"/>
      <c r="F255" s="472"/>
      <c r="G255" s="472"/>
      <c r="H255" s="472"/>
      <c r="I255" s="472"/>
      <c r="J255" s="472"/>
      <c r="K255" s="472"/>
      <c r="L255" s="472"/>
      <c r="M255" s="183"/>
      <c r="N255" s="183"/>
      <c r="O255" s="183"/>
      <c r="P255" s="183"/>
      <c r="Q255" s="183"/>
      <c r="R255" s="183"/>
      <c r="S255" s="183"/>
      <c r="T255" s="183"/>
    </row>
    <row r="256" spans="1:20" x14ac:dyDescent="0.3">
      <c r="A256" s="183"/>
      <c r="B256" s="472"/>
      <c r="C256" s="472"/>
      <c r="D256" s="472"/>
      <c r="E256" s="501"/>
      <c r="F256" s="472"/>
      <c r="G256" s="472"/>
      <c r="H256" s="472"/>
      <c r="I256" s="472"/>
      <c r="J256" s="472"/>
      <c r="K256" s="472"/>
      <c r="L256" s="472"/>
      <c r="M256" s="183"/>
      <c r="N256" s="183"/>
      <c r="O256" s="183"/>
      <c r="P256" s="183"/>
      <c r="Q256" s="183"/>
      <c r="R256" s="183"/>
      <c r="S256" s="183"/>
      <c r="T256" s="183"/>
    </row>
    <row r="257" spans="1:20" x14ac:dyDescent="0.3">
      <c r="A257" s="183"/>
      <c r="B257" s="472"/>
      <c r="C257" s="472"/>
      <c r="D257" s="472"/>
      <c r="E257" s="501"/>
      <c r="F257" s="472"/>
      <c r="G257" s="472"/>
      <c r="H257" s="472"/>
      <c r="I257" s="472"/>
      <c r="J257" s="472"/>
      <c r="K257" s="472"/>
      <c r="L257" s="472"/>
      <c r="M257" s="183"/>
      <c r="N257" s="183"/>
      <c r="O257" s="183"/>
      <c r="P257" s="183"/>
      <c r="Q257" s="183"/>
      <c r="R257" s="183"/>
      <c r="S257" s="183"/>
      <c r="T257" s="183"/>
    </row>
    <row r="258" spans="1:20" x14ac:dyDescent="0.3">
      <c r="A258" s="183"/>
      <c r="B258" s="472"/>
      <c r="C258" s="472"/>
      <c r="D258" s="472"/>
      <c r="E258" s="501"/>
      <c r="F258" s="472"/>
      <c r="G258" s="472"/>
      <c r="H258" s="472"/>
      <c r="I258" s="472"/>
      <c r="J258" s="472"/>
      <c r="K258" s="472"/>
      <c r="L258" s="472"/>
      <c r="M258" s="183"/>
      <c r="N258" s="183"/>
      <c r="O258" s="183"/>
      <c r="P258" s="183"/>
      <c r="Q258" s="183"/>
      <c r="R258" s="183"/>
      <c r="S258" s="183"/>
      <c r="T258" s="183"/>
    </row>
    <row r="259" spans="1:20" x14ac:dyDescent="0.3">
      <c r="A259" s="183"/>
      <c r="B259" s="472"/>
      <c r="C259" s="472"/>
      <c r="D259" s="472"/>
      <c r="E259" s="501"/>
      <c r="F259" s="472"/>
      <c r="G259" s="472"/>
      <c r="H259" s="472"/>
      <c r="I259" s="472"/>
      <c r="J259" s="472"/>
      <c r="K259" s="472"/>
      <c r="L259" s="472"/>
      <c r="M259" s="183"/>
      <c r="N259" s="183"/>
      <c r="O259" s="183"/>
      <c r="P259" s="183"/>
      <c r="Q259" s="183"/>
      <c r="R259" s="183"/>
      <c r="S259" s="183"/>
      <c r="T259" s="183"/>
    </row>
    <row r="260" spans="1:20" x14ac:dyDescent="0.3">
      <c r="A260" s="183"/>
      <c r="B260" s="472"/>
      <c r="C260" s="472"/>
      <c r="D260" s="472"/>
      <c r="E260" s="501"/>
      <c r="F260" s="472"/>
      <c r="G260" s="472"/>
      <c r="H260" s="472"/>
      <c r="I260" s="472"/>
      <c r="J260" s="472"/>
      <c r="K260" s="472"/>
      <c r="L260" s="472"/>
      <c r="M260" s="183"/>
      <c r="N260" s="183"/>
      <c r="O260" s="183"/>
      <c r="P260" s="183"/>
      <c r="Q260" s="183"/>
      <c r="R260" s="183"/>
      <c r="S260" s="183"/>
      <c r="T260" s="183"/>
    </row>
    <row r="261" spans="1:20" x14ac:dyDescent="0.3">
      <c r="A261" s="183"/>
      <c r="B261" s="472"/>
      <c r="C261" s="472"/>
      <c r="D261" s="472"/>
      <c r="E261" s="501"/>
      <c r="F261" s="472"/>
      <c r="G261" s="472"/>
      <c r="H261" s="472"/>
      <c r="I261" s="472"/>
      <c r="J261" s="472"/>
      <c r="K261" s="472"/>
      <c r="L261" s="472"/>
      <c r="M261" s="183"/>
      <c r="N261" s="183"/>
      <c r="O261" s="183"/>
      <c r="P261" s="183"/>
      <c r="Q261" s="183"/>
      <c r="R261" s="183"/>
      <c r="S261" s="183"/>
      <c r="T261" s="183"/>
    </row>
    <row r="262" spans="1:20" x14ac:dyDescent="0.3">
      <c r="A262" s="183"/>
      <c r="B262" s="472"/>
      <c r="C262" s="472"/>
      <c r="D262" s="472"/>
      <c r="E262" s="501"/>
      <c r="F262" s="472"/>
      <c r="G262" s="472"/>
      <c r="H262" s="472"/>
      <c r="I262" s="472"/>
      <c r="J262" s="472"/>
      <c r="K262" s="472"/>
      <c r="L262" s="472"/>
      <c r="M262" s="183"/>
      <c r="N262" s="183"/>
      <c r="O262" s="183"/>
      <c r="P262" s="183"/>
      <c r="Q262" s="183"/>
      <c r="R262" s="183"/>
      <c r="S262" s="183"/>
      <c r="T262" s="183"/>
    </row>
    <row r="263" spans="1:20" x14ac:dyDescent="0.3">
      <c r="A263" s="183"/>
      <c r="B263" s="472"/>
      <c r="C263" s="472"/>
      <c r="D263" s="472"/>
      <c r="E263" s="501"/>
      <c r="F263" s="472"/>
      <c r="G263" s="472"/>
      <c r="H263" s="472"/>
      <c r="I263" s="472"/>
      <c r="J263" s="472"/>
      <c r="K263" s="472"/>
      <c r="L263" s="472"/>
      <c r="M263" s="183"/>
      <c r="N263" s="183"/>
      <c r="O263" s="183"/>
      <c r="P263" s="183"/>
      <c r="Q263" s="183"/>
      <c r="R263" s="183"/>
      <c r="S263" s="183"/>
      <c r="T263" s="183"/>
    </row>
    <row r="264" spans="1:20" x14ac:dyDescent="0.3">
      <c r="A264" s="183"/>
      <c r="B264" s="472"/>
      <c r="C264" s="472"/>
      <c r="D264" s="472"/>
      <c r="E264" s="501"/>
      <c r="F264" s="472"/>
      <c r="G264" s="472"/>
      <c r="H264" s="472"/>
      <c r="I264" s="472"/>
      <c r="J264" s="472"/>
      <c r="K264" s="472"/>
      <c r="L264" s="472"/>
      <c r="M264" s="183"/>
      <c r="N264" s="183"/>
      <c r="O264" s="183"/>
      <c r="P264" s="183"/>
      <c r="Q264" s="183"/>
      <c r="R264" s="183"/>
      <c r="S264" s="183"/>
      <c r="T264" s="183"/>
    </row>
    <row r="265" spans="1:20" x14ac:dyDescent="0.3">
      <c r="A265" s="183"/>
      <c r="B265" s="472"/>
      <c r="C265" s="472"/>
      <c r="D265" s="472"/>
      <c r="E265" s="501"/>
      <c r="F265" s="472"/>
      <c r="G265" s="472"/>
      <c r="H265" s="472"/>
      <c r="I265" s="472"/>
      <c r="J265" s="472"/>
      <c r="K265" s="472"/>
      <c r="L265" s="472"/>
      <c r="M265" s="183"/>
      <c r="N265" s="183"/>
      <c r="O265" s="183"/>
      <c r="P265" s="183"/>
      <c r="Q265" s="183"/>
      <c r="R265" s="183"/>
      <c r="S265" s="183"/>
      <c r="T265" s="183"/>
    </row>
    <row r="266" spans="1:20" x14ac:dyDescent="0.3">
      <c r="A266" s="183"/>
      <c r="B266" s="472"/>
      <c r="C266" s="472"/>
      <c r="D266" s="472"/>
      <c r="E266" s="501"/>
      <c r="F266" s="472"/>
      <c r="G266" s="472"/>
      <c r="H266" s="472"/>
      <c r="I266" s="472"/>
      <c r="J266" s="472"/>
      <c r="K266" s="472"/>
      <c r="L266" s="472"/>
      <c r="M266" s="183"/>
      <c r="N266" s="183"/>
      <c r="O266" s="183"/>
      <c r="P266" s="183"/>
      <c r="Q266" s="183"/>
      <c r="R266" s="183"/>
      <c r="S266" s="183"/>
      <c r="T266" s="183"/>
    </row>
    <row r="267" spans="1:20" x14ac:dyDescent="0.3">
      <c r="A267" s="183"/>
      <c r="B267" s="472"/>
      <c r="C267" s="472"/>
      <c r="D267" s="472"/>
      <c r="E267" s="501"/>
      <c r="F267" s="472"/>
      <c r="G267" s="472"/>
      <c r="H267" s="472"/>
      <c r="I267" s="472"/>
      <c r="J267" s="472"/>
      <c r="K267" s="472"/>
      <c r="L267" s="472"/>
      <c r="M267" s="183"/>
      <c r="N267" s="183"/>
      <c r="O267" s="183"/>
      <c r="P267" s="183"/>
      <c r="Q267" s="183"/>
      <c r="R267" s="183"/>
      <c r="S267" s="183"/>
      <c r="T267" s="183"/>
    </row>
    <row r="268" spans="1:20" x14ac:dyDescent="0.3">
      <c r="A268" s="183"/>
      <c r="B268" s="472"/>
      <c r="C268" s="472"/>
      <c r="D268" s="472"/>
      <c r="E268" s="501"/>
      <c r="F268" s="472"/>
      <c r="G268" s="472"/>
      <c r="H268" s="472"/>
      <c r="I268" s="472"/>
      <c r="J268" s="472"/>
      <c r="K268" s="472"/>
      <c r="L268" s="472"/>
      <c r="M268" s="183"/>
      <c r="N268" s="183"/>
      <c r="O268" s="183"/>
      <c r="P268" s="183"/>
      <c r="Q268" s="183"/>
      <c r="R268" s="183"/>
      <c r="S268" s="183"/>
      <c r="T268" s="183"/>
    </row>
    <row r="269" spans="1:20" x14ac:dyDescent="0.3">
      <c r="A269" s="183"/>
      <c r="B269" s="472"/>
      <c r="C269" s="472"/>
      <c r="D269" s="472"/>
      <c r="E269" s="501"/>
      <c r="F269" s="472"/>
      <c r="G269" s="472"/>
      <c r="H269" s="472"/>
      <c r="I269" s="472"/>
      <c r="J269" s="472"/>
      <c r="K269" s="472"/>
      <c r="L269" s="472"/>
      <c r="M269" s="183"/>
      <c r="N269" s="183"/>
      <c r="O269" s="183"/>
      <c r="P269" s="183"/>
      <c r="Q269" s="183"/>
      <c r="R269" s="183"/>
      <c r="S269" s="183"/>
      <c r="T269" s="183"/>
    </row>
    <row r="270" spans="1:20" x14ac:dyDescent="0.3">
      <c r="A270" s="183"/>
      <c r="B270" s="472"/>
      <c r="C270" s="472"/>
      <c r="D270" s="472"/>
      <c r="E270" s="501"/>
      <c r="F270" s="472"/>
      <c r="G270" s="472"/>
      <c r="H270" s="472"/>
      <c r="I270" s="472"/>
      <c r="J270" s="472"/>
      <c r="K270" s="472"/>
      <c r="L270" s="472"/>
      <c r="M270" s="183"/>
      <c r="N270" s="183"/>
      <c r="O270" s="183"/>
      <c r="P270" s="183"/>
      <c r="Q270" s="183"/>
      <c r="R270" s="183"/>
      <c r="S270" s="183"/>
      <c r="T270" s="183"/>
    </row>
    <row r="271" spans="1:20" x14ac:dyDescent="0.3">
      <c r="A271" s="183"/>
      <c r="B271" s="472"/>
      <c r="C271" s="472"/>
      <c r="D271" s="472"/>
      <c r="E271" s="501"/>
      <c r="F271" s="472"/>
      <c r="G271" s="472"/>
      <c r="H271" s="472"/>
      <c r="I271" s="472"/>
      <c r="J271" s="472"/>
      <c r="K271" s="472"/>
      <c r="L271" s="472"/>
      <c r="M271" s="183"/>
      <c r="N271" s="183"/>
      <c r="O271" s="183"/>
      <c r="P271" s="183"/>
      <c r="Q271" s="183"/>
      <c r="R271" s="183"/>
      <c r="S271" s="183"/>
      <c r="T271" s="183"/>
    </row>
    <row r="272" spans="1:20" x14ac:dyDescent="0.3">
      <c r="A272" s="183"/>
      <c r="B272" s="472"/>
      <c r="C272" s="472"/>
      <c r="D272" s="472"/>
      <c r="E272" s="501"/>
      <c r="F272" s="472"/>
      <c r="G272" s="472"/>
      <c r="H272" s="472"/>
      <c r="I272" s="472"/>
      <c r="J272" s="472"/>
      <c r="K272" s="472"/>
      <c r="L272" s="472"/>
      <c r="M272" s="183"/>
      <c r="N272" s="183"/>
      <c r="O272" s="183"/>
      <c r="P272" s="183"/>
      <c r="Q272" s="183"/>
      <c r="R272" s="183"/>
      <c r="S272" s="183"/>
      <c r="T272" s="183"/>
    </row>
    <row r="273" spans="1:20" x14ac:dyDescent="0.3">
      <c r="A273" s="183"/>
      <c r="B273" s="472"/>
      <c r="C273" s="472"/>
      <c r="D273" s="472"/>
      <c r="E273" s="501"/>
      <c r="F273" s="472"/>
      <c r="G273" s="472"/>
      <c r="H273" s="472"/>
      <c r="I273" s="472"/>
      <c r="J273" s="472"/>
      <c r="K273" s="472"/>
      <c r="L273" s="472"/>
      <c r="M273" s="183"/>
      <c r="N273" s="183"/>
      <c r="O273" s="183"/>
      <c r="P273" s="183"/>
      <c r="Q273" s="183"/>
      <c r="R273" s="183"/>
      <c r="S273" s="183"/>
      <c r="T273" s="183"/>
    </row>
    <row r="274" spans="1:20" x14ac:dyDescent="0.3">
      <c r="A274" s="183"/>
      <c r="B274" s="472"/>
      <c r="C274" s="472"/>
      <c r="D274" s="472"/>
      <c r="E274" s="501"/>
      <c r="F274" s="472"/>
      <c r="G274" s="472"/>
      <c r="H274" s="472"/>
      <c r="I274" s="472"/>
      <c r="J274" s="472"/>
      <c r="K274" s="472"/>
      <c r="L274" s="472"/>
      <c r="M274" s="183"/>
      <c r="N274" s="183"/>
      <c r="O274" s="183"/>
      <c r="P274" s="183"/>
      <c r="Q274" s="183"/>
      <c r="R274" s="183"/>
      <c r="S274" s="183"/>
      <c r="T274" s="183"/>
    </row>
    <row r="275" spans="1:20" x14ac:dyDescent="0.3">
      <c r="A275" s="183"/>
      <c r="B275" s="472"/>
      <c r="C275" s="472"/>
      <c r="D275" s="472"/>
      <c r="E275" s="501"/>
      <c r="F275" s="472"/>
      <c r="G275" s="472"/>
      <c r="H275" s="472"/>
      <c r="I275" s="472"/>
      <c r="J275" s="472"/>
      <c r="K275" s="472"/>
      <c r="L275" s="472"/>
      <c r="M275" s="183"/>
      <c r="N275" s="183"/>
      <c r="O275" s="183"/>
      <c r="P275" s="183"/>
      <c r="Q275" s="183"/>
      <c r="R275" s="183"/>
      <c r="S275" s="183"/>
      <c r="T275" s="183"/>
    </row>
    <row r="276" spans="1:20" x14ac:dyDescent="0.3">
      <c r="A276" s="183"/>
      <c r="B276" s="472"/>
      <c r="C276" s="472"/>
      <c r="D276" s="472"/>
      <c r="E276" s="501"/>
      <c r="F276" s="472"/>
      <c r="G276" s="472"/>
      <c r="H276" s="472"/>
      <c r="I276" s="472"/>
      <c r="J276" s="472"/>
      <c r="K276" s="472"/>
      <c r="L276" s="472"/>
      <c r="M276" s="183"/>
      <c r="N276" s="183"/>
      <c r="O276" s="183"/>
      <c r="P276" s="183"/>
      <c r="Q276" s="183"/>
      <c r="R276" s="183"/>
      <c r="S276" s="183"/>
      <c r="T276" s="183"/>
    </row>
    <row r="277" spans="1:20" x14ac:dyDescent="0.3">
      <c r="A277" s="183"/>
      <c r="B277" s="472"/>
      <c r="C277" s="472"/>
      <c r="D277" s="472"/>
      <c r="E277" s="501"/>
      <c r="F277" s="472"/>
      <c r="G277" s="472"/>
      <c r="H277" s="472"/>
      <c r="I277" s="472"/>
      <c r="J277" s="472"/>
      <c r="K277" s="472"/>
      <c r="L277" s="472"/>
      <c r="M277" s="183"/>
      <c r="N277" s="183"/>
      <c r="O277" s="183"/>
      <c r="P277" s="183"/>
      <c r="Q277" s="183"/>
      <c r="R277" s="183"/>
      <c r="S277" s="183"/>
      <c r="T277" s="183"/>
    </row>
    <row r="278" spans="1:20" x14ac:dyDescent="0.3">
      <c r="A278" s="183"/>
      <c r="B278" s="472"/>
      <c r="C278" s="472"/>
      <c r="D278" s="472"/>
      <c r="E278" s="501"/>
      <c r="F278" s="472"/>
      <c r="G278" s="472"/>
      <c r="H278" s="472"/>
      <c r="I278" s="472"/>
      <c r="J278" s="472"/>
      <c r="K278" s="472"/>
      <c r="L278" s="472"/>
      <c r="M278" s="183"/>
      <c r="N278" s="183"/>
      <c r="O278" s="183"/>
      <c r="P278" s="183"/>
      <c r="Q278" s="183"/>
      <c r="R278" s="183"/>
      <c r="S278" s="183"/>
      <c r="T278" s="183"/>
    </row>
    <row r="279" spans="1:20" x14ac:dyDescent="0.3">
      <c r="A279" s="183"/>
      <c r="B279" s="472"/>
      <c r="C279" s="472"/>
      <c r="D279" s="472"/>
      <c r="E279" s="501"/>
      <c r="F279" s="472"/>
      <c r="G279" s="472"/>
      <c r="H279" s="472"/>
      <c r="I279" s="472"/>
      <c r="J279" s="472"/>
      <c r="K279" s="472"/>
      <c r="L279" s="472"/>
      <c r="M279" s="183"/>
      <c r="N279" s="183"/>
      <c r="O279" s="183"/>
      <c r="P279" s="183"/>
      <c r="Q279" s="183"/>
      <c r="R279" s="183"/>
      <c r="S279" s="183"/>
      <c r="T279" s="183"/>
    </row>
    <row r="280" spans="1:20" x14ac:dyDescent="0.3">
      <c r="A280" s="183"/>
      <c r="B280" s="472"/>
      <c r="C280" s="472"/>
      <c r="D280" s="472"/>
      <c r="E280" s="501"/>
      <c r="F280" s="472"/>
      <c r="G280" s="472"/>
      <c r="H280" s="472"/>
      <c r="I280" s="472"/>
      <c r="J280" s="472"/>
      <c r="K280" s="472"/>
      <c r="L280" s="472"/>
      <c r="M280" s="183"/>
      <c r="N280" s="183"/>
      <c r="O280" s="183"/>
      <c r="P280" s="183"/>
      <c r="Q280" s="183"/>
      <c r="R280" s="183"/>
      <c r="S280" s="183"/>
      <c r="T280" s="183"/>
    </row>
    <row r="281" spans="1:20" x14ac:dyDescent="0.3">
      <c r="A281" s="183"/>
      <c r="B281" s="472"/>
      <c r="C281" s="472"/>
      <c r="D281" s="472"/>
      <c r="E281" s="501"/>
      <c r="F281" s="472"/>
      <c r="G281" s="472"/>
      <c r="H281" s="472"/>
      <c r="I281" s="472"/>
      <c r="J281" s="472"/>
      <c r="K281" s="472"/>
      <c r="L281" s="472"/>
      <c r="M281" s="183"/>
      <c r="N281" s="183"/>
      <c r="O281" s="183"/>
      <c r="P281" s="183"/>
      <c r="Q281" s="183"/>
      <c r="R281" s="183"/>
      <c r="S281" s="183"/>
      <c r="T281" s="183"/>
    </row>
    <row r="282" spans="1:20" x14ac:dyDescent="0.3">
      <c r="A282" s="183"/>
      <c r="B282" s="472"/>
      <c r="C282" s="472"/>
      <c r="D282" s="472"/>
      <c r="E282" s="501"/>
      <c r="F282" s="472"/>
      <c r="G282" s="472"/>
      <c r="H282" s="472"/>
      <c r="I282" s="472"/>
      <c r="J282" s="472"/>
      <c r="K282" s="472"/>
      <c r="L282" s="472"/>
      <c r="M282" s="183"/>
      <c r="N282" s="183"/>
      <c r="O282" s="183"/>
      <c r="P282" s="183"/>
      <c r="Q282" s="183"/>
      <c r="R282" s="183"/>
      <c r="S282" s="183"/>
      <c r="T282" s="183"/>
    </row>
    <row r="283" spans="1:20" x14ac:dyDescent="0.3">
      <c r="A283" s="183"/>
      <c r="B283" s="472"/>
      <c r="C283" s="472"/>
      <c r="D283" s="472"/>
      <c r="E283" s="501"/>
      <c r="F283" s="472"/>
      <c r="G283" s="472"/>
      <c r="H283" s="472"/>
      <c r="I283" s="472"/>
      <c r="J283" s="472"/>
      <c r="K283" s="472"/>
      <c r="L283" s="472"/>
      <c r="M283" s="183"/>
      <c r="N283" s="183"/>
      <c r="O283" s="183"/>
      <c r="P283" s="183"/>
      <c r="Q283" s="183"/>
      <c r="R283" s="183"/>
      <c r="S283" s="183"/>
      <c r="T283" s="183"/>
    </row>
    <row r="284" spans="1:20" x14ac:dyDescent="0.3">
      <c r="A284" s="183"/>
      <c r="B284" s="472"/>
      <c r="C284" s="472"/>
      <c r="D284" s="472"/>
      <c r="E284" s="501"/>
      <c r="F284" s="472"/>
      <c r="G284" s="472"/>
      <c r="H284" s="472"/>
      <c r="I284" s="472"/>
      <c r="J284" s="472"/>
      <c r="K284" s="472"/>
      <c r="L284" s="472"/>
      <c r="M284" s="183"/>
      <c r="N284" s="183"/>
      <c r="O284" s="183"/>
      <c r="P284" s="183"/>
      <c r="Q284" s="183"/>
      <c r="R284" s="183"/>
      <c r="S284" s="183"/>
      <c r="T284" s="183"/>
    </row>
    <row r="285" spans="1:20" x14ac:dyDescent="0.3">
      <c r="A285" s="183"/>
      <c r="B285" s="472"/>
      <c r="C285" s="472"/>
      <c r="D285" s="472"/>
      <c r="E285" s="501"/>
      <c r="F285" s="472"/>
      <c r="G285" s="472"/>
      <c r="H285" s="472"/>
      <c r="I285" s="472"/>
      <c r="J285" s="472"/>
      <c r="K285" s="472"/>
      <c r="L285" s="472"/>
      <c r="M285" s="183"/>
      <c r="N285" s="183"/>
      <c r="O285" s="183"/>
      <c r="P285" s="183"/>
      <c r="Q285" s="183"/>
      <c r="R285" s="183"/>
      <c r="S285" s="183"/>
      <c r="T285" s="183"/>
    </row>
    <row r="286" spans="1:20" x14ac:dyDescent="0.3">
      <c r="A286" s="183"/>
      <c r="B286" s="472"/>
      <c r="C286" s="472"/>
      <c r="D286" s="472"/>
      <c r="E286" s="501"/>
      <c r="F286" s="472"/>
      <c r="G286" s="472"/>
      <c r="H286" s="472"/>
      <c r="I286" s="472"/>
      <c r="J286" s="472"/>
      <c r="K286" s="472"/>
      <c r="L286" s="472"/>
      <c r="M286" s="183"/>
      <c r="N286" s="183"/>
      <c r="O286" s="183"/>
      <c r="P286" s="183"/>
      <c r="Q286" s="183"/>
      <c r="R286" s="183"/>
      <c r="S286" s="183"/>
      <c r="T286" s="183"/>
    </row>
    <row r="287" spans="1:20" x14ac:dyDescent="0.3">
      <c r="A287" s="183"/>
      <c r="B287" s="472"/>
      <c r="C287" s="472"/>
      <c r="D287" s="472"/>
      <c r="E287" s="501"/>
      <c r="F287" s="472"/>
      <c r="G287" s="472"/>
      <c r="H287" s="472"/>
      <c r="I287" s="472"/>
      <c r="J287" s="472"/>
      <c r="K287" s="472"/>
      <c r="L287" s="472"/>
      <c r="M287" s="183"/>
      <c r="N287" s="183"/>
      <c r="O287" s="183"/>
      <c r="P287" s="183"/>
      <c r="Q287" s="183"/>
      <c r="R287" s="183"/>
      <c r="S287" s="183"/>
      <c r="T287" s="183"/>
    </row>
    <row r="288" spans="1:20" x14ac:dyDescent="0.3">
      <c r="A288" s="183"/>
      <c r="B288" s="472"/>
      <c r="C288" s="472"/>
      <c r="D288" s="472"/>
      <c r="E288" s="501"/>
      <c r="F288" s="472"/>
      <c r="G288" s="472"/>
      <c r="H288" s="472"/>
      <c r="I288" s="472"/>
      <c r="J288" s="472"/>
      <c r="K288" s="472"/>
      <c r="L288" s="472"/>
      <c r="M288" s="183"/>
      <c r="N288" s="183"/>
      <c r="O288" s="183"/>
      <c r="P288" s="183"/>
      <c r="Q288" s="183"/>
      <c r="R288" s="183"/>
      <c r="S288" s="183"/>
      <c r="T288" s="183"/>
    </row>
    <row r="289" spans="1:20" x14ac:dyDescent="0.3">
      <c r="A289" s="183"/>
      <c r="B289" s="472"/>
      <c r="C289" s="472"/>
      <c r="D289" s="472"/>
      <c r="E289" s="501"/>
      <c r="F289" s="472"/>
      <c r="G289" s="472"/>
      <c r="H289" s="472"/>
      <c r="I289" s="472"/>
      <c r="J289" s="472"/>
      <c r="K289" s="472"/>
      <c r="L289" s="472"/>
      <c r="M289" s="183"/>
      <c r="N289" s="183"/>
      <c r="O289" s="183"/>
      <c r="P289" s="183"/>
      <c r="Q289" s="183"/>
      <c r="R289" s="183"/>
      <c r="S289" s="183"/>
      <c r="T289" s="183"/>
    </row>
    <row r="290" spans="1:20" x14ac:dyDescent="0.3">
      <c r="A290" s="183"/>
      <c r="B290" s="472"/>
      <c r="C290" s="472"/>
      <c r="D290" s="472"/>
      <c r="E290" s="501"/>
      <c r="F290" s="472"/>
      <c r="G290" s="472"/>
      <c r="H290" s="472"/>
      <c r="I290" s="472"/>
      <c r="J290" s="472"/>
      <c r="K290" s="472"/>
      <c r="L290" s="472"/>
      <c r="M290" s="183"/>
      <c r="N290" s="183"/>
      <c r="O290" s="183"/>
      <c r="P290" s="183"/>
      <c r="Q290" s="183"/>
      <c r="R290" s="183"/>
      <c r="S290" s="183"/>
      <c r="T290" s="183"/>
    </row>
    <row r="291" spans="1:20" x14ac:dyDescent="0.3">
      <c r="A291" s="183"/>
      <c r="B291" s="472"/>
      <c r="C291" s="472"/>
      <c r="D291" s="472"/>
      <c r="E291" s="501"/>
      <c r="F291" s="472"/>
      <c r="G291" s="472"/>
      <c r="H291" s="472"/>
      <c r="I291" s="472"/>
      <c r="J291" s="472"/>
      <c r="K291" s="472"/>
      <c r="L291" s="472"/>
      <c r="M291" s="183"/>
      <c r="N291" s="183"/>
      <c r="O291" s="183"/>
      <c r="P291" s="183"/>
      <c r="Q291" s="183"/>
      <c r="R291" s="183"/>
      <c r="S291" s="183"/>
      <c r="T291" s="183"/>
    </row>
    <row r="292" spans="1:20" x14ac:dyDescent="0.3">
      <c r="A292" s="183"/>
      <c r="B292" s="472"/>
      <c r="C292" s="472"/>
      <c r="D292" s="472"/>
      <c r="E292" s="501"/>
      <c r="F292" s="472"/>
      <c r="G292" s="472"/>
      <c r="H292" s="472"/>
      <c r="I292" s="472"/>
      <c r="J292" s="472"/>
      <c r="K292" s="472"/>
      <c r="L292" s="472"/>
      <c r="M292" s="183"/>
      <c r="N292" s="183"/>
      <c r="O292" s="183"/>
      <c r="P292" s="183"/>
      <c r="Q292" s="183"/>
      <c r="R292" s="183"/>
      <c r="S292" s="183"/>
      <c r="T292" s="183"/>
    </row>
    <row r="293" spans="1:20" x14ac:dyDescent="0.3">
      <c r="A293" s="183"/>
      <c r="B293" s="472"/>
      <c r="C293" s="472"/>
      <c r="D293" s="472"/>
      <c r="E293" s="501"/>
      <c r="F293" s="472"/>
      <c r="G293" s="472"/>
      <c r="H293" s="472"/>
      <c r="I293" s="472"/>
      <c r="J293" s="472"/>
      <c r="K293" s="472"/>
      <c r="L293" s="472"/>
      <c r="M293" s="183"/>
      <c r="N293" s="183"/>
      <c r="O293" s="183"/>
      <c r="P293" s="183"/>
      <c r="Q293" s="183"/>
      <c r="R293" s="183"/>
      <c r="S293" s="183"/>
      <c r="T293" s="183"/>
    </row>
    <row r="294" spans="1:20" x14ac:dyDescent="0.3">
      <c r="A294" s="183"/>
      <c r="B294" s="472"/>
      <c r="C294" s="472"/>
      <c r="D294" s="472"/>
      <c r="E294" s="501"/>
      <c r="F294" s="472"/>
      <c r="G294" s="472"/>
      <c r="H294" s="472"/>
      <c r="I294" s="472"/>
      <c r="J294" s="472"/>
      <c r="K294" s="472"/>
      <c r="L294" s="472"/>
      <c r="M294" s="183"/>
      <c r="N294" s="183"/>
      <c r="O294" s="183"/>
      <c r="P294" s="183"/>
      <c r="Q294" s="183"/>
      <c r="R294" s="183"/>
      <c r="S294" s="183"/>
      <c r="T294" s="183"/>
    </row>
    <row r="295" spans="1:20" x14ac:dyDescent="0.3">
      <c r="A295" s="183"/>
      <c r="B295" s="472"/>
      <c r="C295" s="472"/>
      <c r="D295" s="472"/>
      <c r="E295" s="501"/>
      <c r="F295" s="472"/>
      <c r="G295" s="472"/>
      <c r="H295" s="472"/>
      <c r="I295" s="472"/>
      <c r="J295" s="472"/>
      <c r="K295" s="472"/>
      <c r="L295" s="472"/>
      <c r="M295" s="183"/>
      <c r="N295" s="183"/>
      <c r="O295" s="183"/>
      <c r="P295" s="183"/>
      <c r="Q295" s="183"/>
      <c r="R295" s="183"/>
      <c r="S295" s="183"/>
      <c r="T295" s="183"/>
    </row>
    <row r="296" spans="1:20" x14ac:dyDescent="0.3">
      <c r="A296" s="183"/>
      <c r="B296" s="472"/>
      <c r="C296" s="472"/>
      <c r="D296" s="472"/>
      <c r="E296" s="501"/>
      <c r="F296" s="472"/>
      <c r="G296" s="472"/>
      <c r="H296" s="472"/>
      <c r="I296" s="472"/>
      <c r="J296" s="472"/>
      <c r="K296" s="472"/>
      <c r="L296" s="472"/>
      <c r="M296" s="183"/>
      <c r="N296" s="183"/>
      <c r="O296" s="183"/>
      <c r="P296" s="183"/>
      <c r="Q296" s="183"/>
      <c r="R296" s="183"/>
      <c r="S296" s="183"/>
      <c r="T296" s="183"/>
    </row>
    <row r="297" spans="1:20" x14ac:dyDescent="0.3">
      <c r="A297" s="183"/>
      <c r="B297" s="472"/>
      <c r="C297" s="472"/>
      <c r="D297" s="472"/>
      <c r="E297" s="501"/>
      <c r="F297" s="472"/>
      <c r="G297" s="472"/>
      <c r="H297" s="472"/>
      <c r="I297" s="472"/>
      <c r="J297" s="472"/>
      <c r="K297" s="472"/>
      <c r="L297" s="472"/>
      <c r="M297" s="183"/>
      <c r="N297" s="183"/>
      <c r="O297" s="183"/>
      <c r="P297" s="183"/>
      <c r="Q297" s="183"/>
      <c r="R297" s="183"/>
      <c r="S297" s="183"/>
      <c r="T297" s="183"/>
    </row>
    <row r="298" spans="1:20" x14ac:dyDescent="0.3">
      <c r="A298" s="183"/>
      <c r="B298" s="472"/>
      <c r="C298" s="472"/>
      <c r="D298" s="472"/>
      <c r="E298" s="501"/>
      <c r="F298" s="472"/>
      <c r="G298" s="472"/>
      <c r="H298" s="472"/>
      <c r="I298" s="472"/>
      <c r="J298" s="472"/>
      <c r="K298" s="472"/>
      <c r="L298" s="472"/>
      <c r="M298" s="183"/>
      <c r="N298" s="183"/>
      <c r="O298" s="183"/>
      <c r="P298" s="183"/>
      <c r="Q298" s="183"/>
      <c r="R298" s="183"/>
      <c r="S298" s="183"/>
      <c r="T298" s="183"/>
    </row>
    <row r="299" spans="1:20" x14ac:dyDescent="0.3">
      <c r="A299" s="183"/>
      <c r="B299" s="472"/>
      <c r="C299" s="472"/>
      <c r="D299" s="472"/>
      <c r="E299" s="501"/>
      <c r="F299" s="472"/>
      <c r="G299" s="472"/>
      <c r="H299" s="472"/>
      <c r="I299" s="472"/>
      <c r="J299" s="472"/>
      <c r="K299" s="472"/>
      <c r="L299" s="472"/>
      <c r="M299" s="183"/>
      <c r="N299" s="183"/>
      <c r="O299" s="183"/>
      <c r="P299" s="183"/>
      <c r="Q299" s="183"/>
      <c r="R299" s="183"/>
      <c r="S299" s="183"/>
      <c r="T299" s="183"/>
    </row>
    <row r="300" spans="1:20" x14ac:dyDescent="0.3">
      <c r="A300" s="183"/>
      <c r="B300" s="472"/>
      <c r="C300" s="472"/>
      <c r="D300" s="472"/>
      <c r="E300" s="501"/>
      <c r="F300" s="472"/>
      <c r="G300" s="472"/>
      <c r="H300" s="472"/>
      <c r="I300" s="472"/>
      <c r="J300" s="472"/>
      <c r="K300" s="472"/>
      <c r="L300" s="472"/>
      <c r="M300" s="183"/>
      <c r="N300" s="183"/>
      <c r="O300" s="183"/>
      <c r="P300" s="183"/>
      <c r="Q300" s="183"/>
      <c r="R300" s="183"/>
      <c r="S300" s="183"/>
      <c r="T300" s="183"/>
    </row>
    <row r="301" spans="1:20" x14ac:dyDescent="0.3">
      <c r="A301" s="183"/>
      <c r="B301" s="472"/>
      <c r="C301" s="472"/>
      <c r="D301" s="472"/>
      <c r="E301" s="501"/>
      <c r="F301" s="472"/>
      <c r="G301" s="472"/>
      <c r="H301" s="472"/>
      <c r="I301" s="472"/>
      <c r="J301" s="472"/>
      <c r="K301" s="472"/>
      <c r="L301" s="472"/>
      <c r="M301" s="183"/>
      <c r="N301" s="183"/>
      <c r="O301" s="183"/>
      <c r="P301" s="183"/>
      <c r="Q301" s="183"/>
      <c r="R301" s="183"/>
      <c r="S301" s="183"/>
      <c r="T301" s="183"/>
    </row>
    <row r="302" spans="1:20" x14ac:dyDescent="0.3">
      <c r="A302" s="183"/>
      <c r="B302" s="472"/>
      <c r="C302" s="472"/>
      <c r="D302" s="472"/>
      <c r="E302" s="501"/>
      <c r="F302" s="472"/>
      <c r="G302" s="472"/>
      <c r="H302" s="472"/>
      <c r="I302" s="472"/>
      <c r="J302" s="472"/>
      <c r="K302" s="472"/>
      <c r="L302" s="472"/>
      <c r="M302" s="183"/>
      <c r="N302" s="183"/>
      <c r="O302" s="183"/>
      <c r="P302" s="183"/>
      <c r="Q302" s="183"/>
      <c r="R302" s="183"/>
      <c r="S302" s="183"/>
      <c r="T302" s="183"/>
    </row>
    <row r="303" spans="1:20" x14ac:dyDescent="0.3">
      <c r="A303" s="183"/>
      <c r="B303" s="472"/>
      <c r="C303" s="472"/>
      <c r="D303" s="472"/>
      <c r="E303" s="501"/>
      <c r="F303" s="472"/>
      <c r="G303" s="472"/>
      <c r="H303" s="472"/>
      <c r="I303" s="472"/>
      <c r="J303" s="472"/>
      <c r="K303" s="472"/>
      <c r="L303" s="472"/>
      <c r="M303" s="183"/>
      <c r="N303" s="183"/>
      <c r="O303" s="183"/>
      <c r="P303" s="183"/>
      <c r="Q303" s="183"/>
      <c r="R303" s="183"/>
      <c r="S303" s="183"/>
      <c r="T303" s="183"/>
    </row>
    <row r="304" spans="1:20" x14ac:dyDescent="0.3">
      <c r="A304" s="183"/>
      <c r="B304" s="472"/>
      <c r="C304" s="472"/>
      <c r="D304" s="472"/>
      <c r="E304" s="501"/>
      <c r="F304" s="472"/>
      <c r="G304" s="472"/>
      <c r="H304" s="472"/>
      <c r="I304" s="472"/>
      <c r="J304" s="472"/>
      <c r="K304" s="472"/>
      <c r="L304" s="472"/>
      <c r="M304" s="183"/>
      <c r="N304" s="183"/>
      <c r="O304" s="183"/>
      <c r="P304" s="183"/>
      <c r="Q304" s="183"/>
      <c r="R304" s="183"/>
      <c r="S304" s="183"/>
      <c r="T304" s="183"/>
    </row>
    <row r="305" spans="1:20" x14ac:dyDescent="0.3">
      <c r="A305" s="183"/>
      <c r="B305" s="472"/>
      <c r="C305" s="472"/>
      <c r="D305" s="472"/>
      <c r="E305" s="501"/>
      <c r="F305" s="472"/>
      <c r="G305" s="472"/>
      <c r="H305" s="472"/>
      <c r="I305" s="472"/>
      <c r="J305" s="472"/>
      <c r="K305" s="472"/>
      <c r="L305" s="472"/>
      <c r="M305" s="183"/>
      <c r="N305" s="183"/>
      <c r="O305" s="183"/>
      <c r="P305" s="183"/>
      <c r="Q305" s="183"/>
      <c r="R305" s="183"/>
      <c r="S305" s="183"/>
      <c r="T305" s="183"/>
    </row>
    <row r="306" spans="1:20" x14ac:dyDescent="0.3">
      <c r="A306" s="183"/>
      <c r="B306" s="472"/>
      <c r="C306" s="472"/>
      <c r="D306" s="472"/>
      <c r="E306" s="501"/>
      <c r="F306" s="472"/>
      <c r="G306" s="472"/>
      <c r="H306" s="472"/>
      <c r="I306" s="472"/>
      <c r="J306" s="472"/>
      <c r="K306" s="472"/>
      <c r="L306" s="472"/>
      <c r="M306" s="183"/>
      <c r="N306" s="183"/>
      <c r="O306" s="183"/>
      <c r="P306" s="183"/>
      <c r="Q306" s="183"/>
      <c r="R306" s="183"/>
      <c r="S306" s="183"/>
      <c r="T306" s="183"/>
    </row>
    <row r="307" spans="1:20" x14ac:dyDescent="0.3">
      <c r="A307" s="183"/>
      <c r="B307" s="472"/>
      <c r="C307" s="472"/>
      <c r="D307" s="472"/>
      <c r="E307" s="501"/>
      <c r="F307" s="472"/>
      <c r="G307" s="472"/>
      <c r="H307" s="472"/>
      <c r="I307" s="472"/>
      <c r="J307" s="472"/>
      <c r="K307" s="472"/>
      <c r="L307" s="472"/>
      <c r="M307" s="183"/>
      <c r="N307" s="183"/>
      <c r="O307" s="183"/>
      <c r="P307" s="183"/>
      <c r="Q307" s="183"/>
      <c r="R307" s="183"/>
      <c r="S307" s="183"/>
      <c r="T307" s="183"/>
    </row>
    <row r="308" spans="1:20" x14ac:dyDescent="0.3">
      <c r="A308" s="183"/>
      <c r="B308" s="472"/>
      <c r="C308" s="472"/>
      <c r="D308" s="472"/>
      <c r="E308" s="501"/>
      <c r="F308" s="472"/>
      <c r="G308" s="472"/>
      <c r="H308" s="472"/>
      <c r="I308" s="472"/>
      <c r="J308" s="472"/>
      <c r="K308" s="472"/>
      <c r="L308" s="472"/>
      <c r="M308" s="183"/>
      <c r="N308" s="183"/>
      <c r="O308" s="183"/>
      <c r="P308" s="183"/>
      <c r="Q308" s="183"/>
      <c r="R308" s="183"/>
      <c r="S308" s="183"/>
      <c r="T308" s="183"/>
    </row>
    <row r="309" spans="1:20" x14ac:dyDescent="0.3">
      <c r="A309" s="183"/>
      <c r="B309" s="472"/>
      <c r="C309" s="472"/>
      <c r="D309" s="472"/>
      <c r="E309" s="501"/>
      <c r="F309" s="472"/>
      <c r="G309" s="472"/>
      <c r="H309" s="472"/>
      <c r="I309" s="472"/>
      <c r="J309" s="472"/>
      <c r="K309" s="472"/>
      <c r="L309" s="472"/>
      <c r="M309" s="183"/>
      <c r="N309" s="183"/>
      <c r="O309" s="183"/>
      <c r="P309" s="183"/>
      <c r="Q309" s="183"/>
      <c r="R309" s="183"/>
      <c r="S309" s="183"/>
      <c r="T309" s="183"/>
    </row>
    <row r="310" spans="1:20" x14ac:dyDescent="0.3">
      <c r="A310" s="183"/>
      <c r="B310" s="472"/>
      <c r="C310" s="472"/>
      <c r="D310" s="472"/>
      <c r="E310" s="501"/>
      <c r="F310" s="472"/>
      <c r="G310" s="472"/>
      <c r="H310" s="472"/>
      <c r="I310" s="472"/>
      <c r="J310" s="472"/>
      <c r="K310" s="472"/>
      <c r="L310" s="472"/>
      <c r="M310" s="183"/>
      <c r="N310" s="183"/>
      <c r="O310" s="183"/>
      <c r="P310" s="183"/>
      <c r="Q310" s="183"/>
      <c r="R310" s="183"/>
      <c r="S310" s="183"/>
      <c r="T310" s="183"/>
    </row>
    <row r="311" spans="1:20" x14ac:dyDescent="0.3">
      <c r="A311" s="183"/>
      <c r="B311" s="472"/>
      <c r="C311" s="472"/>
      <c r="D311" s="472"/>
      <c r="E311" s="501"/>
      <c r="F311" s="472"/>
      <c r="G311" s="472"/>
      <c r="H311" s="472"/>
      <c r="I311" s="472"/>
      <c r="J311" s="472"/>
      <c r="K311" s="472"/>
      <c r="L311" s="472"/>
      <c r="M311" s="183"/>
      <c r="N311" s="183"/>
      <c r="O311" s="183"/>
      <c r="P311" s="183"/>
      <c r="Q311" s="183"/>
      <c r="R311" s="183"/>
      <c r="S311" s="183"/>
      <c r="T311" s="183"/>
    </row>
    <row r="312" spans="1:20" x14ac:dyDescent="0.3">
      <c r="A312" s="183"/>
      <c r="B312" s="472"/>
      <c r="C312" s="472"/>
      <c r="D312" s="472"/>
      <c r="E312" s="501"/>
      <c r="F312" s="472"/>
      <c r="G312" s="472"/>
      <c r="H312" s="472"/>
      <c r="I312" s="472"/>
      <c r="J312" s="472"/>
      <c r="K312" s="472"/>
      <c r="L312" s="472"/>
      <c r="M312" s="183"/>
      <c r="N312" s="183"/>
      <c r="O312" s="183"/>
      <c r="P312" s="183"/>
      <c r="Q312" s="183"/>
      <c r="R312" s="183"/>
      <c r="S312" s="183"/>
      <c r="T312" s="183"/>
    </row>
    <row r="313" spans="1:20" x14ac:dyDescent="0.3">
      <c r="A313" s="183"/>
      <c r="B313" s="472"/>
      <c r="C313" s="472"/>
      <c r="D313" s="472"/>
      <c r="E313" s="501"/>
      <c r="F313" s="472"/>
      <c r="G313" s="472"/>
      <c r="H313" s="472"/>
      <c r="I313" s="472"/>
      <c r="J313" s="472"/>
      <c r="K313" s="472"/>
      <c r="L313" s="472"/>
      <c r="M313" s="183"/>
      <c r="N313" s="183"/>
      <c r="O313" s="183"/>
      <c r="P313" s="183"/>
      <c r="Q313" s="183"/>
      <c r="R313" s="183"/>
      <c r="S313" s="183"/>
      <c r="T313" s="183"/>
    </row>
    <row r="314" spans="1:20" x14ac:dyDescent="0.3">
      <c r="A314" s="183"/>
      <c r="B314" s="472"/>
      <c r="C314" s="472"/>
      <c r="D314" s="472"/>
      <c r="E314" s="501"/>
      <c r="F314" s="472"/>
      <c r="G314" s="472"/>
      <c r="H314" s="472"/>
      <c r="I314" s="472"/>
      <c r="J314" s="472"/>
      <c r="K314" s="472"/>
      <c r="L314" s="472"/>
      <c r="M314" s="183"/>
      <c r="N314" s="183"/>
      <c r="O314" s="183"/>
      <c r="P314" s="183"/>
      <c r="Q314" s="183"/>
      <c r="R314" s="183"/>
      <c r="S314" s="183"/>
      <c r="T314" s="183"/>
    </row>
    <row r="315" spans="1:20" x14ac:dyDescent="0.3">
      <c r="A315" s="183"/>
      <c r="B315" s="472"/>
      <c r="C315" s="472"/>
      <c r="D315" s="472"/>
      <c r="E315" s="501"/>
      <c r="F315" s="472"/>
      <c r="G315" s="472"/>
      <c r="H315" s="472"/>
      <c r="I315" s="472"/>
      <c r="J315" s="472"/>
      <c r="K315" s="472"/>
      <c r="L315" s="472"/>
      <c r="M315" s="183"/>
      <c r="N315" s="183"/>
      <c r="O315" s="183"/>
      <c r="P315" s="183"/>
      <c r="Q315" s="183"/>
      <c r="R315" s="183"/>
      <c r="S315" s="183"/>
      <c r="T315" s="183"/>
    </row>
    <row r="316" spans="1:20" x14ac:dyDescent="0.3">
      <c r="A316" s="183"/>
      <c r="B316" s="472"/>
      <c r="C316" s="472"/>
      <c r="D316" s="472"/>
      <c r="E316" s="501"/>
      <c r="F316" s="472"/>
      <c r="G316" s="472"/>
      <c r="H316" s="472"/>
      <c r="I316" s="472"/>
      <c r="J316" s="472"/>
      <c r="K316" s="472"/>
      <c r="L316" s="472"/>
      <c r="M316" s="183"/>
      <c r="N316" s="183"/>
      <c r="O316" s="183"/>
      <c r="P316" s="183"/>
      <c r="Q316" s="183"/>
      <c r="R316" s="183"/>
      <c r="S316" s="183"/>
      <c r="T316" s="183"/>
    </row>
    <row r="317" spans="1:20" x14ac:dyDescent="0.3">
      <c r="A317" s="183"/>
      <c r="B317" s="472"/>
      <c r="C317" s="472"/>
      <c r="D317" s="472"/>
      <c r="E317" s="501"/>
      <c r="F317" s="472"/>
      <c r="G317" s="472"/>
      <c r="H317" s="472"/>
      <c r="I317" s="472"/>
      <c r="J317" s="472"/>
      <c r="K317" s="472"/>
      <c r="L317" s="472"/>
      <c r="M317" s="183"/>
      <c r="N317" s="183"/>
      <c r="O317" s="183"/>
      <c r="P317" s="183"/>
      <c r="Q317" s="183"/>
      <c r="R317" s="183"/>
      <c r="S317" s="183"/>
      <c r="T317" s="183"/>
    </row>
    <row r="318" spans="1:20" x14ac:dyDescent="0.3">
      <c r="A318" s="183"/>
      <c r="B318" s="472"/>
      <c r="C318" s="472"/>
      <c r="D318" s="472"/>
      <c r="E318" s="501"/>
      <c r="F318" s="472"/>
      <c r="G318" s="472"/>
      <c r="H318" s="472"/>
      <c r="I318" s="472"/>
      <c r="J318" s="472"/>
      <c r="K318" s="472"/>
      <c r="L318" s="472"/>
      <c r="M318" s="183"/>
      <c r="N318" s="183"/>
      <c r="O318" s="183"/>
      <c r="P318" s="183"/>
      <c r="Q318" s="183"/>
      <c r="R318" s="183"/>
      <c r="S318" s="183"/>
      <c r="T318" s="183"/>
    </row>
    <row r="319" spans="1:20" x14ac:dyDescent="0.3">
      <c r="A319" s="183"/>
      <c r="B319" s="472"/>
      <c r="C319" s="472"/>
      <c r="D319" s="472"/>
      <c r="E319" s="501"/>
      <c r="F319" s="472"/>
      <c r="G319" s="472"/>
      <c r="H319" s="472"/>
      <c r="I319" s="472"/>
      <c r="J319" s="472"/>
      <c r="K319" s="472"/>
      <c r="L319" s="472"/>
      <c r="M319" s="183"/>
      <c r="N319" s="183"/>
      <c r="O319" s="183"/>
      <c r="P319" s="183"/>
      <c r="Q319" s="183"/>
      <c r="R319" s="183"/>
      <c r="S319" s="183"/>
      <c r="T319" s="183"/>
    </row>
    <row r="320" spans="1:20" x14ac:dyDescent="0.3">
      <c r="A320" s="183"/>
      <c r="B320" s="472"/>
      <c r="C320" s="472"/>
      <c r="D320" s="472"/>
      <c r="E320" s="501"/>
      <c r="F320" s="472"/>
      <c r="G320" s="472"/>
      <c r="H320" s="472"/>
      <c r="I320" s="472"/>
      <c r="J320" s="472"/>
      <c r="K320" s="472"/>
      <c r="L320" s="472"/>
      <c r="M320" s="183"/>
      <c r="N320" s="183"/>
      <c r="O320" s="183"/>
      <c r="P320" s="183"/>
      <c r="Q320" s="183"/>
      <c r="R320" s="183"/>
      <c r="S320" s="183"/>
      <c r="T320" s="183"/>
    </row>
    <row r="321" spans="1:20" x14ac:dyDescent="0.3">
      <c r="A321" s="183"/>
      <c r="B321" s="472"/>
      <c r="C321" s="472"/>
      <c r="D321" s="472"/>
      <c r="E321" s="501"/>
      <c r="F321" s="472"/>
      <c r="G321" s="472"/>
      <c r="H321" s="472"/>
      <c r="I321" s="472"/>
      <c r="J321" s="472"/>
      <c r="K321" s="472"/>
      <c r="L321" s="472"/>
      <c r="M321" s="183"/>
      <c r="N321" s="183"/>
      <c r="O321" s="183"/>
      <c r="P321" s="183"/>
      <c r="Q321" s="183"/>
      <c r="R321" s="183"/>
      <c r="S321" s="183"/>
      <c r="T321" s="183"/>
    </row>
    <row r="322" spans="1:20" x14ac:dyDescent="0.3">
      <c r="A322" s="183"/>
      <c r="B322" s="472"/>
      <c r="C322" s="472"/>
      <c r="D322" s="472"/>
      <c r="E322" s="501"/>
      <c r="F322" s="472"/>
      <c r="G322" s="472"/>
      <c r="H322" s="472"/>
      <c r="I322" s="472"/>
      <c r="J322" s="472"/>
      <c r="K322" s="472"/>
      <c r="L322" s="472"/>
      <c r="M322" s="183"/>
      <c r="N322" s="183"/>
      <c r="O322" s="183"/>
      <c r="P322" s="183"/>
      <c r="Q322" s="183"/>
      <c r="R322" s="183"/>
      <c r="S322" s="183"/>
      <c r="T322" s="183"/>
    </row>
    <row r="323" spans="1:20" x14ac:dyDescent="0.3">
      <c r="A323" s="183"/>
      <c r="B323" s="472"/>
      <c r="C323" s="472"/>
      <c r="D323" s="472"/>
      <c r="E323" s="501"/>
      <c r="F323" s="472"/>
      <c r="G323" s="472"/>
      <c r="H323" s="472"/>
      <c r="I323" s="472"/>
      <c r="J323" s="472"/>
      <c r="K323" s="472"/>
      <c r="L323" s="472"/>
      <c r="M323" s="183"/>
      <c r="N323" s="183"/>
      <c r="O323" s="183"/>
      <c r="P323" s="183"/>
      <c r="Q323" s="183"/>
      <c r="R323" s="183"/>
      <c r="S323" s="183"/>
      <c r="T323" s="183"/>
    </row>
    <row r="324" spans="1:20" x14ac:dyDescent="0.3">
      <c r="A324" s="183"/>
      <c r="B324" s="472"/>
      <c r="C324" s="472"/>
      <c r="D324" s="472"/>
      <c r="E324" s="501"/>
      <c r="F324" s="472"/>
      <c r="G324" s="472"/>
      <c r="H324" s="472"/>
      <c r="I324" s="472"/>
      <c r="J324" s="472"/>
      <c r="K324" s="472"/>
      <c r="L324" s="472"/>
      <c r="M324" s="183"/>
      <c r="N324" s="183"/>
      <c r="O324" s="183"/>
      <c r="P324" s="183"/>
      <c r="Q324" s="183"/>
      <c r="R324" s="183"/>
      <c r="S324" s="183"/>
      <c r="T324" s="183"/>
    </row>
    <row r="325" spans="1:20" x14ac:dyDescent="0.3">
      <c r="A325" s="183"/>
      <c r="B325" s="472"/>
      <c r="C325" s="472"/>
      <c r="D325" s="472"/>
      <c r="E325" s="501"/>
      <c r="F325" s="472"/>
      <c r="G325" s="472"/>
      <c r="H325" s="472"/>
      <c r="I325" s="472"/>
      <c r="J325" s="472"/>
      <c r="K325" s="472"/>
      <c r="L325" s="472"/>
      <c r="M325" s="183"/>
      <c r="N325" s="183"/>
      <c r="O325" s="183"/>
      <c r="P325" s="183"/>
      <c r="Q325" s="183"/>
      <c r="R325" s="183"/>
      <c r="S325" s="183"/>
      <c r="T325" s="183"/>
    </row>
    <row r="326" spans="1:20" x14ac:dyDescent="0.3">
      <c r="A326" s="183"/>
      <c r="B326" s="472"/>
      <c r="C326" s="472"/>
      <c r="D326" s="472"/>
      <c r="E326" s="501"/>
      <c r="F326" s="472"/>
      <c r="G326" s="472"/>
      <c r="H326" s="472"/>
      <c r="I326" s="472"/>
      <c r="J326" s="472"/>
      <c r="K326" s="472"/>
      <c r="L326" s="472"/>
      <c r="M326" s="183"/>
      <c r="N326" s="183"/>
      <c r="O326" s="183"/>
      <c r="P326" s="183"/>
      <c r="Q326" s="183"/>
      <c r="R326" s="183"/>
      <c r="S326" s="183"/>
      <c r="T326" s="183"/>
    </row>
    <row r="327" spans="1:20" x14ac:dyDescent="0.3">
      <c r="A327" s="183"/>
      <c r="B327" s="472"/>
      <c r="C327" s="472"/>
      <c r="D327" s="472"/>
      <c r="E327" s="501"/>
      <c r="F327" s="472"/>
      <c r="G327" s="472"/>
      <c r="H327" s="472"/>
      <c r="I327" s="472"/>
      <c r="J327" s="472"/>
      <c r="K327" s="472"/>
      <c r="L327" s="472"/>
      <c r="M327" s="183"/>
      <c r="N327" s="183"/>
      <c r="O327" s="183"/>
      <c r="P327" s="183"/>
      <c r="Q327" s="183"/>
      <c r="R327" s="183"/>
      <c r="S327" s="183"/>
      <c r="T327" s="183"/>
    </row>
    <row r="328" spans="1:20" x14ac:dyDescent="0.3">
      <c r="A328" s="183"/>
      <c r="B328" s="472"/>
      <c r="C328" s="472"/>
      <c r="D328" s="472"/>
      <c r="E328" s="501"/>
      <c r="F328" s="472"/>
      <c r="G328" s="472"/>
      <c r="H328" s="472"/>
      <c r="I328" s="472"/>
      <c r="J328" s="472"/>
      <c r="K328" s="472"/>
      <c r="L328" s="472"/>
      <c r="M328" s="183"/>
      <c r="N328" s="183"/>
      <c r="O328" s="183"/>
      <c r="P328" s="183"/>
      <c r="Q328" s="183"/>
      <c r="R328" s="183"/>
      <c r="S328" s="183"/>
      <c r="T328" s="183"/>
    </row>
    <row r="329" spans="1:20" x14ac:dyDescent="0.3">
      <c r="A329" s="183"/>
      <c r="B329" s="472"/>
      <c r="C329" s="472"/>
      <c r="D329" s="472"/>
      <c r="E329" s="501"/>
      <c r="F329" s="472"/>
      <c r="G329" s="472"/>
      <c r="H329" s="472"/>
      <c r="I329" s="472"/>
      <c r="J329" s="472"/>
      <c r="K329" s="472"/>
      <c r="L329" s="472"/>
      <c r="M329" s="183"/>
      <c r="N329" s="183"/>
      <c r="O329" s="183"/>
      <c r="P329" s="183"/>
      <c r="Q329" s="183"/>
      <c r="R329" s="183"/>
      <c r="S329" s="183"/>
      <c r="T329" s="183"/>
    </row>
    <row r="330" spans="1:20" x14ac:dyDescent="0.3">
      <c r="A330" s="183"/>
      <c r="B330" s="472"/>
      <c r="C330" s="472"/>
      <c r="D330" s="472"/>
      <c r="E330" s="501"/>
      <c r="F330" s="472"/>
      <c r="G330" s="472"/>
      <c r="H330" s="472"/>
      <c r="I330" s="472"/>
      <c r="J330" s="472"/>
      <c r="K330" s="472"/>
      <c r="L330" s="472"/>
      <c r="M330" s="183"/>
      <c r="N330" s="183"/>
      <c r="O330" s="183"/>
      <c r="P330" s="183"/>
      <c r="Q330" s="183"/>
      <c r="R330" s="183"/>
      <c r="S330" s="183"/>
      <c r="T330" s="183"/>
    </row>
    <row r="331" spans="1:20" x14ac:dyDescent="0.3">
      <c r="A331" s="183"/>
      <c r="B331" s="472"/>
      <c r="C331" s="472"/>
      <c r="D331" s="472"/>
      <c r="E331" s="501"/>
      <c r="F331" s="472"/>
      <c r="G331" s="472"/>
      <c r="H331" s="472"/>
      <c r="I331" s="472"/>
      <c r="J331" s="472"/>
      <c r="K331" s="472"/>
      <c r="L331" s="472"/>
      <c r="M331" s="183"/>
      <c r="N331" s="183"/>
      <c r="O331" s="183"/>
      <c r="P331" s="183"/>
      <c r="Q331" s="183"/>
      <c r="R331" s="183"/>
      <c r="S331" s="183"/>
      <c r="T331" s="183"/>
    </row>
    <row r="332" spans="1:20" x14ac:dyDescent="0.3">
      <c r="A332" s="183"/>
      <c r="B332" s="472"/>
      <c r="C332" s="472"/>
      <c r="D332" s="472"/>
      <c r="E332" s="501"/>
      <c r="F332" s="472"/>
      <c r="G332" s="472"/>
      <c r="H332" s="472"/>
      <c r="I332" s="472"/>
      <c r="J332" s="472"/>
      <c r="K332" s="472"/>
      <c r="L332" s="472"/>
      <c r="M332" s="183"/>
      <c r="N332" s="183"/>
      <c r="O332" s="183"/>
      <c r="P332" s="183"/>
      <c r="Q332" s="183"/>
      <c r="R332" s="183"/>
      <c r="S332" s="183"/>
      <c r="T332" s="183"/>
    </row>
    <row r="333" spans="1:20" x14ac:dyDescent="0.3">
      <c r="A333" s="183"/>
      <c r="B333" s="472"/>
      <c r="C333" s="472"/>
      <c r="D333" s="472"/>
      <c r="E333" s="501"/>
      <c r="F333" s="472"/>
      <c r="G333" s="472"/>
      <c r="H333" s="472"/>
      <c r="I333" s="472"/>
      <c r="J333" s="472"/>
      <c r="K333" s="472"/>
      <c r="L333" s="472"/>
      <c r="M333" s="183"/>
      <c r="N333" s="183"/>
      <c r="O333" s="183"/>
      <c r="P333" s="183"/>
      <c r="Q333" s="183"/>
      <c r="R333" s="183"/>
      <c r="S333" s="183"/>
      <c r="T333" s="183"/>
    </row>
    <row r="334" spans="1:20" x14ac:dyDescent="0.3">
      <c r="A334" s="183"/>
      <c r="B334" s="472"/>
      <c r="C334" s="472"/>
      <c r="D334" s="472"/>
      <c r="E334" s="501"/>
      <c r="F334" s="472"/>
      <c r="G334" s="472"/>
      <c r="H334" s="472"/>
      <c r="I334" s="472"/>
      <c r="J334" s="472"/>
      <c r="K334" s="472"/>
      <c r="L334" s="472"/>
      <c r="M334" s="183"/>
      <c r="N334" s="183"/>
      <c r="O334" s="183"/>
      <c r="P334" s="183"/>
      <c r="Q334" s="183"/>
      <c r="R334" s="183"/>
      <c r="S334" s="183"/>
      <c r="T334" s="183"/>
    </row>
    <row r="335" spans="1:20" x14ac:dyDescent="0.3">
      <c r="A335" s="183"/>
      <c r="B335" s="472"/>
      <c r="C335" s="472"/>
      <c r="D335" s="472"/>
      <c r="E335" s="501"/>
      <c r="F335" s="472"/>
      <c r="G335" s="472"/>
      <c r="H335" s="472"/>
      <c r="I335" s="472"/>
      <c r="J335" s="472"/>
      <c r="K335" s="472"/>
      <c r="L335" s="472"/>
      <c r="M335" s="183"/>
      <c r="N335" s="183"/>
      <c r="O335" s="183"/>
      <c r="P335" s="183"/>
      <c r="Q335" s="183"/>
      <c r="R335" s="183"/>
      <c r="S335" s="183"/>
      <c r="T335" s="183"/>
    </row>
    <row r="336" spans="1:20" x14ac:dyDescent="0.3">
      <c r="A336" s="183"/>
      <c r="B336" s="472"/>
      <c r="C336" s="472"/>
      <c r="D336" s="472"/>
      <c r="E336" s="501"/>
      <c r="F336" s="472"/>
      <c r="G336" s="472"/>
      <c r="H336" s="472"/>
      <c r="I336" s="472"/>
      <c r="J336" s="472"/>
      <c r="K336" s="472"/>
      <c r="L336" s="472"/>
      <c r="M336" s="183"/>
      <c r="N336" s="183"/>
      <c r="O336" s="183"/>
      <c r="P336" s="183"/>
      <c r="Q336" s="183"/>
      <c r="R336" s="183"/>
      <c r="S336" s="183"/>
      <c r="T336" s="183"/>
    </row>
    <row r="337" spans="1:20" x14ac:dyDescent="0.3">
      <c r="A337" s="183"/>
      <c r="B337" s="472"/>
      <c r="C337" s="472"/>
      <c r="D337" s="472"/>
      <c r="E337" s="501"/>
      <c r="F337" s="472"/>
      <c r="G337" s="472"/>
      <c r="H337" s="472"/>
      <c r="I337" s="472"/>
      <c r="J337" s="472"/>
      <c r="K337" s="472"/>
      <c r="L337" s="472"/>
      <c r="M337" s="183"/>
      <c r="N337" s="183"/>
      <c r="O337" s="183"/>
      <c r="P337" s="183"/>
      <c r="Q337" s="183"/>
      <c r="R337" s="183"/>
      <c r="S337" s="183"/>
      <c r="T337" s="183"/>
    </row>
    <row r="338" spans="1:20" x14ac:dyDescent="0.3">
      <c r="A338" s="183"/>
      <c r="B338" s="472"/>
      <c r="C338" s="472"/>
      <c r="D338" s="472"/>
      <c r="E338" s="501"/>
      <c r="F338" s="472"/>
      <c r="G338" s="472"/>
      <c r="H338" s="472"/>
      <c r="I338" s="472"/>
      <c r="J338" s="472"/>
      <c r="K338" s="472"/>
      <c r="L338" s="472"/>
      <c r="M338" s="183"/>
      <c r="N338" s="183"/>
      <c r="O338" s="183"/>
      <c r="P338" s="183"/>
      <c r="Q338" s="183"/>
      <c r="R338" s="183"/>
      <c r="S338" s="183"/>
      <c r="T338" s="183"/>
    </row>
    <row r="339" spans="1:20" x14ac:dyDescent="0.3">
      <c r="A339" s="183"/>
      <c r="B339" s="472"/>
      <c r="C339" s="472"/>
      <c r="D339" s="472"/>
      <c r="E339" s="501"/>
      <c r="F339" s="472"/>
      <c r="G339" s="472"/>
      <c r="H339" s="472"/>
      <c r="I339" s="472"/>
      <c r="J339" s="472"/>
      <c r="K339" s="472"/>
      <c r="L339" s="472"/>
      <c r="M339" s="183"/>
      <c r="N339" s="183"/>
      <c r="O339" s="183"/>
      <c r="P339" s="183"/>
      <c r="Q339" s="183"/>
      <c r="R339" s="183"/>
      <c r="S339" s="183"/>
      <c r="T339" s="183"/>
    </row>
    <row r="340" spans="1:20" x14ac:dyDescent="0.3">
      <c r="A340" s="183"/>
      <c r="B340" s="472"/>
      <c r="C340" s="472"/>
      <c r="D340" s="472"/>
      <c r="E340" s="501"/>
      <c r="F340" s="472"/>
      <c r="G340" s="472"/>
      <c r="H340" s="472"/>
      <c r="I340" s="472"/>
      <c r="J340" s="472"/>
      <c r="K340" s="472"/>
      <c r="L340" s="472"/>
      <c r="M340" s="183"/>
      <c r="N340" s="183"/>
      <c r="O340" s="183"/>
      <c r="P340" s="183"/>
      <c r="Q340" s="183"/>
      <c r="R340" s="183"/>
      <c r="S340" s="183"/>
      <c r="T340" s="183"/>
    </row>
    <row r="341" spans="1:20" x14ac:dyDescent="0.3">
      <c r="A341" s="183"/>
      <c r="B341" s="472"/>
      <c r="C341" s="472"/>
      <c r="D341" s="472"/>
      <c r="E341" s="501"/>
      <c r="F341" s="472"/>
      <c r="G341" s="472"/>
      <c r="H341" s="472"/>
      <c r="I341" s="472"/>
      <c r="J341" s="472"/>
      <c r="K341" s="472"/>
      <c r="L341" s="472"/>
      <c r="M341" s="183"/>
      <c r="N341" s="183"/>
      <c r="O341" s="183"/>
      <c r="P341" s="183"/>
      <c r="Q341" s="183"/>
      <c r="R341" s="183"/>
      <c r="S341" s="183"/>
      <c r="T341" s="183"/>
    </row>
    <row r="342" spans="1:20" x14ac:dyDescent="0.3">
      <c r="A342" s="183"/>
      <c r="B342" s="472"/>
      <c r="C342" s="472"/>
      <c r="D342" s="472"/>
      <c r="E342" s="501"/>
      <c r="F342" s="472"/>
      <c r="G342" s="472"/>
      <c r="H342" s="472"/>
      <c r="I342" s="472"/>
      <c r="J342" s="472"/>
      <c r="K342" s="472"/>
      <c r="L342" s="472"/>
      <c r="M342" s="183"/>
      <c r="N342" s="183"/>
      <c r="O342" s="183"/>
      <c r="P342" s="183"/>
      <c r="Q342" s="183"/>
      <c r="R342" s="183"/>
      <c r="S342" s="183"/>
      <c r="T342" s="183"/>
    </row>
    <row r="343" spans="1:20" x14ac:dyDescent="0.3">
      <c r="A343" s="183"/>
      <c r="B343" s="472"/>
      <c r="C343" s="472"/>
      <c r="D343" s="472"/>
      <c r="E343" s="501"/>
      <c r="F343" s="472"/>
      <c r="G343" s="472"/>
      <c r="H343" s="472"/>
      <c r="I343" s="472"/>
      <c r="J343" s="472"/>
      <c r="K343" s="472"/>
      <c r="L343" s="472"/>
      <c r="M343" s="183"/>
      <c r="N343" s="183"/>
      <c r="O343" s="183"/>
      <c r="P343" s="183"/>
      <c r="Q343" s="183"/>
      <c r="R343" s="183"/>
      <c r="S343" s="183"/>
      <c r="T343" s="183"/>
    </row>
    <row r="344" spans="1:20" x14ac:dyDescent="0.3">
      <c r="A344" s="183"/>
      <c r="B344" s="472"/>
      <c r="C344" s="472"/>
      <c r="D344" s="472"/>
      <c r="E344" s="501"/>
      <c r="F344" s="472"/>
      <c r="G344" s="472"/>
      <c r="H344" s="472"/>
      <c r="I344" s="472"/>
      <c r="J344" s="472"/>
      <c r="K344" s="472"/>
      <c r="L344" s="472"/>
      <c r="M344" s="183"/>
      <c r="N344" s="183"/>
      <c r="O344" s="183"/>
      <c r="P344" s="183"/>
      <c r="Q344" s="183"/>
      <c r="R344" s="183"/>
      <c r="S344" s="183"/>
      <c r="T344" s="183"/>
    </row>
    <row r="345" spans="1:20" x14ac:dyDescent="0.3">
      <c r="A345" s="183"/>
      <c r="B345" s="472"/>
      <c r="C345" s="472"/>
      <c r="D345" s="472"/>
      <c r="E345" s="501"/>
      <c r="F345" s="472"/>
      <c r="G345" s="472"/>
      <c r="H345" s="472"/>
      <c r="I345" s="472"/>
      <c r="J345" s="472"/>
      <c r="K345" s="472"/>
      <c r="L345" s="472"/>
      <c r="M345" s="183"/>
      <c r="N345" s="183"/>
      <c r="O345" s="183"/>
      <c r="P345" s="183"/>
      <c r="Q345" s="183"/>
      <c r="R345" s="183"/>
      <c r="S345" s="183"/>
      <c r="T345" s="183"/>
    </row>
    <row r="346" spans="1:20" x14ac:dyDescent="0.3">
      <c r="A346" s="183"/>
      <c r="B346" s="472"/>
      <c r="C346" s="472"/>
      <c r="D346" s="472"/>
      <c r="E346" s="501"/>
      <c r="F346" s="472"/>
      <c r="G346" s="472"/>
      <c r="H346" s="472"/>
      <c r="I346" s="472"/>
      <c r="J346" s="472"/>
      <c r="K346" s="472"/>
      <c r="L346" s="472"/>
      <c r="M346" s="183"/>
      <c r="N346" s="183"/>
      <c r="O346" s="183"/>
      <c r="P346" s="183"/>
      <c r="Q346" s="183"/>
      <c r="R346" s="183"/>
      <c r="S346" s="183"/>
      <c r="T346" s="183"/>
    </row>
    <row r="347" spans="1:20" x14ac:dyDescent="0.3">
      <c r="A347" s="183"/>
      <c r="B347" s="472"/>
      <c r="C347" s="472"/>
      <c r="D347" s="472"/>
      <c r="E347" s="501"/>
      <c r="F347" s="472"/>
      <c r="G347" s="472"/>
      <c r="H347" s="472"/>
      <c r="I347" s="472"/>
      <c r="J347" s="472"/>
      <c r="K347" s="472"/>
      <c r="L347" s="472"/>
      <c r="M347" s="183"/>
      <c r="N347" s="183"/>
      <c r="O347" s="183"/>
      <c r="P347" s="183"/>
      <c r="Q347" s="183"/>
      <c r="R347" s="183"/>
      <c r="S347" s="183"/>
      <c r="T347" s="183"/>
    </row>
    <row r="348" spans="1:20" x14ac:dyDescent="0.3">
      <c r="A348" s="183"/>
      <c r="B348" s="472"/>
      <c r="C348" s="472"/>
      <c r="D348" s="472"/>
      <c r="E348" s="501"/>
      <c r="F348" s="472"/>
      <c r="G348" s="472"/>
      <c r="H348" s="472"/>
      <c r="I348" s="472"/>
      <c r="J348" s="472"/>
      <c r="K348" s="472"/>
      <c r="L348" s="472"/>
      <c r="M348" s="183"/>
      <c r="N348" s="183"/>
      <c r="O348" s="183"/>
      <c r="P348" s="183"/>
      <c r="Q348" s="183"/>
      <c r="R348" s="183"/>
      <c r="S348" s="183"/>
      <c r="T348" s="183"/>
    </row>
    <row r="349" spans="1:20" x14ac:dyDescent="0.3">
      <c r="A349" s="183"/>
      <c r="B349" s="472"/>
      <c r="C349" s="472"/>
      <c r="D349" s="472"/>
      <c r="E349" s="501"/>
      <c r="F349" s="472"/>
      <c r="G349" s="472"/>
      <c r="H349" s="472"/>
      <c r="I349" s="472"/>
      <c r="J349" s="472"/>
      <c r="K349" s="472"/>
      <c r="L349" s="472"/>
      <c r="M349" s="183"/>
      <c r="N349" s="183"/>
      <c r="O349" s="183"/>
      <c r="P349" s="183"/>
      <c r="Q349" s="183"/>
      <c r="R349" s="183"/>
      <c r="S349" s="183"/>
      <c r="T349" s="183"/>
    </row>
    <row r="350" spans="1:20" x14ac:dyDescent="0.3">
      <c r="A350" s="183"/>
      <c r="B350" s="472"/>
      <c r="C350" s="472"/>
      <c r="D350" s="472"/>
      <c r="E350" s="501"/>
      <c r="F350" s="472"/>
      <c r="G350" s="472"/>
      <c r="H350" s="472"/>
      <c r="I350" s="472"/>
      <c r="J350" s="472"/>
      <c r="K350" s="472"/>
      <c r="L350" s="472"/>
      <c r="M350" s="183"/>
      <c r="N350" s="183"/>
      <c r="O350" s="183"/>
      <c r="P350" s="183"/>
      <c r="Q350" s="183"/>
      <c r="R350" s="183"/>
      <c r="S350" s="183"/>
      <c r="T350" s="183"/>
    </row>
    <row r="351" spans="1:20" x14ac:dyDescent="0.3">
      <c r="A351" s="183"/>
      <c r="B351" s="472"/>
      <c r="C351" s="472"/>
      <c r="D351" s="472"/>
      <c r="E351" s="501"/>
      <c r="F351" s="472"/>
      <c r="G351" s="472"/>
      <c r="H351" s="472"/>
      <c r="I351" s="472"/>
      <c r="J351" s="472"/>
      <c r="K351" s="472"/>
      <c r="L351" s="472"/>
      <c r="M351" s="183"/>
      <c r="N351" s="183"/>
      <c r="O351" s="183"/>
      <c r="P351" s="183"/>
      <c r="Q351" s="183"/>
      <c r="R351" s="183"/>
      <c r="S351" s="183"/>
      <c r="T351" s="183"/>
    </row>
    <row r="352" spans="1:20" x14ac:dyDescent="0.3">
      <c r="A352" s="183"/>
      <c r="B352" s="472"/>
      <c r="C352" s="472"/>
      <c r="D352" s="472"/>
      <c r="E352" s="501"/>
      <c r="F352" s="472"/>
      <c r="G352" s="472"/>
      <c r="H352" s="472"/>
      <c r="I352" s="472"/>
      <c r="J352" s="472"/>
      <c r="K352" s="472"/>
      <c r="L352" s="472"/>
      <c r="M352" s="183"/>
      <c r="N352" s="183"/>
      <c r="O352" s="183"/>
      <c r="P352" s="183"/>
      <c r="Q352" s="183"/>
      <c r="R352" s="183"/>
      <c r="S352" s="183"/>
      <c r="T352" s="183"/>
    </row>
    <row r="353" spans="1:20" x14ac:dyDescent="0.3">
      <c r="A353" s="183"/>
      <c r="B353" s="183"/>
      <c r="C353" s="183"/>
      <c r="D353" s="183"/>
      <c r="E353" s="501"/>
      <c r="F353" s="183"/>
      <c r="G353" s="183"/>
      <c r="H353" s="183"/>
      <c r="I353" s="183"/>
      <c r="J353" s="183"/>
      <c r="K353" s="183"/>
      <c r="L353" s="183"/>
      <c r="M353" s="183"/>
      <c r="N353" s="183"/>
      <c r="O353" s="183"/>
      <c r="P353" s="183"/>
      <c r="Q353" s="183"/>
      <c r="R353" s="183"/>
      <c r="S353" s="183"/>
      <c r="T353" s="183"/>
    </row>
    <row r="354" spans="1:20" x14ac:dyDescent="0.3">
      <c r="A354" s="183"/>
      <c r="B354" s="183"/>
      <c r="C354" s="183"/>
      <c r="D354" s="183"/>
      <c r="E354" s="501"/>
      <c r="F354" s="183"/>
      <c r="G354" s="183"/>
      <c r="H354" s="183"/>
      <c r="I354" s="183"/>
      <c r="J354" s="183"/>
      <c r="K354" s="183"/>
      <c r="L354" s="183"/>
      <c r="M354" s="183"/>
      <c r="N354" s="183"/>
      <c r="O354" s="183"/>
      <c r="P354" s="183"/>
      <c r="Q354" s="183"/>
      <c r="R354" s="183"/>
      <c r="S354" s="183"/>
      <c r="T354" s="183"/>
    </row>
    <row r="355" spans="1:20" x14ac:dyDescent="0.3">
      <c r="A355" s="183"/>
      <c r="B355" s="183"/>
      <c r="C355" s="183"/>
      <c r="D355" s="183"/>
      <c r="E355" s="501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</row>
    <row r="356" spans="1:20" x14ac:dyDescent="0.3">
      <c r="A356" s="183"/>
      <c r="B356" s="183"/>
      <c r="C356" s="183"/>
      <c r="D356" s="183"/>
      <c r="E356" s="501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3"/>
      <c r="T356" s="183"/>
    </row>
    <row r="357" spans="1:20" x14ac:dyDescent="0.3">
      <c r="A357" s="183"/>
      <c r="B357" s="183"/>
      <c r="C357" s="183"/>
      <c r="D357" s="183"/>
      <c r="E357" s="501"/>
      <c r="F357" s="183"/>
      <c r="G357" s="183"/>
      <c r="H357" s="183"/>
      <c r="I357" s="183"/>
      <c r="J357" s="183"/>
      <c r="K357" s="183"/>
      <c r="L357" s="183"/>
      <c r="M357" s="183"/>
      <c r="N357" s="183"/>
      <c r="O357" s="183"/>
      <c r="P357" s="183"/>
      <c r="Q357" s="183"/>
      <c r="R357" s="183"/>
      <c r="S357" s="183"/>
      <c r="T357" s="183"/>
    </row>
    <row r="358" spans="1:20" x14ac:dyDescent="0.3">
      <c r="A358" s="183"/>
      <c r="B358" s="183"/>
      <c r="C358" s="183"/>
      <c r="D358" s="183"/>
      <c r="E358" s="501"/>
      <c r="F358" s="183"/>
      <c r="G358" s="183"/>
      <c r="H358" s="183"/>
      <c r="I358" s="183"/>
      <c r="J358" s="183"/>
      <c r="K358" s="183"/>
      <c r="L358" s="183"/>
      <c r="M358" s="183"/>
      <c r="N358" s="183"/>
      <c r="O358" s="183"/>
      <c r="P358" s="183"/>
      <c r="Q358" s="183"/>
      <c r="R358" s="183"/>
      <c r="S358" s="183"/>
      <c r="T358" s="183"/>
    </row>
    <row r="359" spans="1:20" x14ac:dyDescent="0.3">
      <c r="A359" s="183"/>
      <c r="B359" s="183"/>
      <c r="C359" s="183"/>
      <c r="D359" s="183"/>
      <c r="E359" s="501"/>
      <c r="F359" s="183"/>
      <c r="G359" s="183"/>
      <c r="H359" s="183"/>
      <c r="I359" s="183"/>
      <c r="J359" s="183"/>
      <c r="K359" s="183"/>
      <c r="L359" s="183"/>
      <c r="M359" s="183"/>
      <c r="N359" s="183"/>
      <c r="O359" s="183"/>
      <c r="P359" s="183"/>
      <c r="Q359" s="183"/>
      <c r="R359" s="183"/>
      <c r="S359" s="183"/>
      <c r="T359" s="183"/>
    </row>
    <row r="360" spans="1:20" x14ac:dyDescent="0.3">
      <c r="A360" s="183"/>
      <c r="B360" s="183"/>
      <c r="C360" s="183"/>
      <c r="D360" s="183"/>
      <c r="E360" s="501"/>
      <c r="F360" s="183"/>
      <c r="G360" s="183"/>
      <c r="H360" s="183"/>
      <c r="I360" s="183"/>
      <c r="J360" s="183"/>
      <c r="K360" s="183"/>
      <c r="L360" s="183"/>
      <c r="M360" s="183"/>
      <c r="N360" s="183"/>
      <c r="O360" s="183"/>
      <c r="P360" s="183"/>
      <c r="Q360" s="183"/>
      <c r="R360" s="183"/>
      <c r="S360" s="183"/>
      <c r="T360" s="183"/>
    </row>
    <row r="361" spans="1:20" x14ac:dyDescent="0.3">
      <c r="A361" s="183"/>
      <c r="B361" s="183"/>
      <c r="C361" s="183"/>
      <c r="D361" s="183"/>
      <c r="E361" s="501"/>
      <c r="F361" s="183"/>
      <c r="G361" s="183"/>
      <c r="H361" s="183"/>
      <c r="I361" s="183"/>
      <c r="J361" s="183"/>
      <c r="K361" s="183"/>
      <c r="L361" s="183"/>
      <c r="M361" s="183"/>
      <c r="N361" s="183"/>
      <c r="O361" s="183"/>
      <c r="P361" s="183"/>
      <c r="Q361" s="183"/>
      <c r="R361" s="183"/>
      <c r="S361" s="183"/>
      <c r="T361" s="183"/>
    </row>
    <row r="362" spans="1:20" x14ac:dyDescent="0.3">
      <c r="A362" s="183"/>
      <c r="B362" s="183"/>
      <c r="C362" s="183"/>
      <c r="D362" s="183"/>
      <c r="E362" s="501"/>
      <c r="F362" s="183"/>
      <c r="G362" s="183"/>
      <c r="H362" s="183"/>
      <c r="I362" s="183"/>
      <c r="J362" s="183"/>
      <c r="K362" s="183"/>
      <c r="L362" s="183"/>
      <c r="M362" s="183"/>
      <c r="N362" s="183"/>
      <c r="O362" s="183"/>
      <c r="P362" s="183"/>
      <c r="Q362" s="183"/>
      <c r="R362" s="183"/>
      <c r="S362" s="183"/>
      <c r="T362" s="183"/>
    </row>
    <row r="363" spans="1:20" x14ac:dyDescent="0.3">
      <c r="A363" s="183"/>
      <c r="B363" s="183"/>
      <c r="C363" s="183"/>
      <c r="D363" s="183"/>
      <c r="E363" s="501"/>
      <c r="F363" s="183"/>
      <c r="G363" s="183"/>
      <c r="H363" s="183"/>
      <c r="I363" s="183"/>
      <c r="J363" s="183"/>
      <c r="K363" s="183"/>
      <c r="L363" s="183"/>
      <c r="M363" s="183"/>
      <c r="N363" s="183"/>
      <c r="O363" s="183"/>
      <c r="P363" s="183"/>
      <c r="Q363" s="183"/>
      <c r="R363" s="183"/>
      <c r="S363" s="183"/>
      <c r="T363" s="183"/>
    </row>
    <row r="364" spans="1:20" x14ac:dyDescent="0.3">
      <c r="A364" s="183"/>
      <c r="B364" s="183"/>
      <c r="C364" s="183"/>
      <c r="D364" s="183"/>
      <c r="E364" s="501"/>
      <c r="F364" s="183"/>
      <c r="G364" s="183"/>
      <c r="H364" s="183"/>
      <c r="I364" s="183"/>
      <c r="J364" s="183"/>
      <c r="K364" s="183"/>
      <c r="L364" s="183"/>
      <c r="M364" s="183"/>
      <c r="N364" s="183"/>
      <c r="O364" s="183"/>
      <c r="P364" s="183"/>
      <c r="Q364" s="183"/>
      <c r="R364" s="183"/>
      <c r="S364" s="183"/>
      <c r="T364" s="183"/>
    </row>
    <row r="365" spans="1:20" x14ac:dyDescent="0.3">
      <c r="A365" s="183"/>
      <c r="B365" s="183"/>
      <c r="C365" s="183"/>
      <c r="D365" s="183"/>
      <c r="E365" s="501"/>
      <c r="F365" s="183"/>
      <c r="G365" s="183"/>
      <c r="H365" s="183"/>
      <c r="I365" s="183"/>
      <c r="J365" s="183"/>
      <c r="K365" s="183"/>
      <c r="L365" s="183"/>
      <c r="M365" s="183"/>
      <c r="N365" s="183"/>
      <c r="O365" s="183"/>
      <c r="P365" s="183"/>
      <c r="Q365" s="183"/>
      <c r="R365" s="183"/>
      <c r="S365" s="183"/>
      <c r="T365" s="183"/>
    </row>
    <row r="366" spans="1:20" x14ac:dyDescent="0.3">
      <c r="A366" s="183"/>
      <c r="B366" s="183"/>
      <c r="C366" s="183"/>
      <c r="D366" s="183"/>
      <c r="E366" s="501"/>
      <c r="F366" s="183"/>
      <c r="G366" s="183"/>
      <c r="H366" s="183"/>
      <c r="I366" s="183"/>
      <c r="J366" s="183"/>
      <c r="K366" s="183"/>
      <c r="L366" s="183"/>
      <c r="M366" s="183"/>
      <c r="N366" s="183"/>
      <c r="O366" s="183"/>
      <c r="P366" s="183"/>
      <c r="Q366" s="183"/>
      <c r="R366" s="183"/>
      <c r="S366" s="183"/>
      <c r="T366" s="183"/>
    </row>
    <row r="367" spans="1:20" x14ac:dyDescent="0.3">
      <c r="A367" s="183"/>
      <c r="B367" s="183"/>
      <c r="C367" s="183"/>
      <c r="D367" s="183"/>
      <c r="E367" s="501"/>
      <c r="F367" s="183"/>
      <c r="G367" s="183"/>
      <c r="H367" s="183"/>
      <c r="I367" s="183"/>
      <c r="J367" s="183"/>
      <c r="K367" s="183"/>
      <c r="L367" s="183"/>
      <c r="M367" s="183"/>
      <c r="N367" s="183"/>
      <c r="O367" s="183"/>
      <c r="P367" s="183"/>
      <c r="Q367" s="183"/>
      <c r="R367" s="183"/>
      <c r="S367" s="183"/>
      <c r="T367" s="183"/>
    </row>
    <row r="368" spans="1:20" x14ac:dyDescent="0.3">
      <c r="A368" s="183"/>
      <c r="B368" s="183"/>
      <c r="C368" s="183"/>
      <c r="D368" s="183"/>
      <c r="E368" s="501"/>
      <c r="F368" s="183"/>
      <c r="G368" s="183"/>
      <c r="H368" s="183"/>
      <c r="I368" s="183"/>
      <c r="J368" s="183"/>
      <c r="K368" s="183"/>
      <c r="L368" s="183"/>
      <c r="M368" s="183"/>
      <c r="N368" s="183"/>
      <c r="O368" s="183"/>
      <c r="P368" s="183"/>
      <c r="Q368" s="183"/>
      <c r="R368" s="183"/>
      <c r="S368" s="183"/>
      <c r="T368" s="183"/>
    </row>
    <row r="369" spans="1:20" x14ac:dyDescent="0.3">
      <c r="A369" s="183"/>
      <c r="B369" s="183"/>
      <c r="C369" s="183"/>
      <c r="D369" s="183"/>
      <c r="E369" s="501"/>
      <c r="F369" s="183"/>
      <c r="G369" s="183"/>
      <c r="H369" s="183"/>
      <c r="I369" s="183"/>
      <c r="J369" s="183"/>
      <c r="K369" s="183"/>
      <c r="L369" s="183"/>
      <c r="M369" s="183"/>
      <c r="N369" s="183"/>
      <c r="O369" s="183"/>
      <c r="P369" s="183"/>
      <c r="Q369" s="183"/>
      <c r="R369" s="183"/>
      <c r="S369" s="183"/>
      <c r="T369" s="183"/>
    </row>
    <row r="370" spans="1:20" x14ac:dyDescent="0.3">
      <c r="A370" s="183"/>
      <c r="B370" s="183"/>
      <c r="C370" s="183"/>
      <c r="D370" s="183"/>
      <c r="E370" s="501"/>
      <c r="F370" s="183"/>
      <c r="G370" s="183"/>
      <c r="H370" s="183"/>
      <c r="I370" s="183"/>
      <c r="J370" s="183"/>
      <c r="K370" s="183"/>
      <c r="L370" s="183"/>
      <c r="M370" s="183"/>
      <c r="N370" s="183"/>
      <c r="O370" s="183"/>
      <c r="P370" s="183"/>
      <c r="Q370" s="183"/>
      <c r="R370" s="183"/>
      <c r="S370" s="183"/>
      <c r="T370" s="183"/>
    </row>
    <row r="371" spans="1:20" x14ac:dyDescent="0.3">
      <c r="A371" s="183"/>
      <c r="B371" s="183"/>
      <c r="C371" s="183"/>
      <c r="D371" s="183"/>
      <c r="E371" s="501"/>
      <c r="F371" s="183"/>
      <c r="G371" s="183"/>
      <c r="H371" s="183"/>
      <c r="I371" s="183"/>
      <c r="J371" s="183"/>
      <c r="K371" s="183"/>
      <c r="L371" s="183"/>
      <c r="M371" s="183"/>
      <c r="N371" s="183"/>
      <c r="O371" s="183"/>
      <c r="P371" s="183"/>
      <c r="Q371" s="183"/>
      <c r="R371" s="183"/>
      <c r="S371" s="183"/>
      <c r="T371" s="183"/>
    </row>
    <row r="372" spans="1:20" x14ac:dyDescent="0.3">
      <c r="A372" s="183"/>
      <c r="B372" s="183"/>
      <c r="C372" s="183"/>
      <c r="D372" s="183"/>
      <c r="E372" s="501"/>
      <c r="F372" s="183"/>
      <c r="G372" s="183"/>
      <c r="H372" s="183"/>
      <c r="I372" s="183"/>
      <c r="J372" s="183"/>
      <c r="K372" s="183"/>
      <c r="L372" s="183"/>
      <c r="M372" s="183"/>
      <c r="N372" s="183"/>
      <c r="O372" s="183"/>
      <c r="P372" s="183"/>
      <c r="Q372" s="183"/>
      <c r="R372" s="183"/>
      <c r="S372" s="183"/>
      <c r="T372" s="183"/>
    </row>
    <row r="373" spans="1:20" x14ac:dyDescent="0.3">
      <c r="A373" s="183"/>
      <c r="B373" s="183"/>
      <c r="C373" s="183"/>
      <c r="D373" s="183"/>
      <c r="E373" s="501"/>
      <c r="F373" s="183"/>
      <c r="G373" s="183"/>
      <c r="H373" s="183"/>
      <c r="I373" s="183"/>
      <c r="J373" s="183"/>
      <c r="K373" s="183"/>
      <c r="L373" s="183"/>
      <c r="M373" s="183"/>
      <c r="N373" s="183"/>
      <c r="O373" s="183"/>
      <c r="P373" s="183"/>
      <c r="Q373" s="183"/>
      <c r="R373" s="183"/>
      <c r="S373" s="183"/>
      <c r="T373" s="183"/>
    </row>
    <row r="374" spans="1:20" x14ac:dyDescent="0.3">
      <c r="A374" s="183"/>
      <c r="B374" s="183"/>
      <c r="C374" s="183"/>
      <c r="D374" s="183"/>
      <c r="E374" s="501"/>
      <c r="F374" s="183"/>
      <c r="G374" s="183"/>
      <c r="H374" s="183"/>
      <c r="I374" s="183"/>
      <c r="J374" s="183"/>
      <c r="K374" s="183"/>
      <c r="L374" s="183"/>
      <c r="M374" s="183"/>
      <c r="N374" s="183"/>
      <c r="O374" s="183"/>
      <c r="P374" s="183"/>
      <c r="Q374" s="183"/>
      <c r="R374" s="183"/>
      <c r="S374" s="183"/>
      <c r="T374" s="183"/>
    </row>
    <row r="375" spans="1:20" x14ac:dyDescent="0.3">
      <c r="A375" s="183"/>
      <c r="B375" s="183"/>
      <c r="C375" s="183"/>
      <c r="D375" s="183"/>
      <c r="E375" s="501"/>
      <c r="F375" s="183"/>
      <c r="G375" s="183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</row>
    <row r="376" spans="1:20" x14ac:dyDescent="0.3">
      <c r="A376" s="183"/>
      <c r="B376" s="183"/>
      <c r="C376" s="183"/>
      <c r="D376" s="183"/>
      <c r="E376" s="501"/>
      <c r="F376" s="183"/>
      <c r="G376" s="183"/>
      <c r="H376" s="183"/>
      <c r="I376" s="183"/>
      <c r="J376" s="183"/>
      <c r="K376" s="183"/>
      <c r="L376" s="183"/>
      <c r="M376" s="183"/>
      <c r="N376" s="183"/>
      <c r="O376" s="183"/>
      <c r="P376" s="183"/>
      <c r="Q376" s="183"/>
      <c r="R376" s="183"/>
      <c r="S376" s="183"/>
      <c r="T376" s="183"/>
    </row>
    <row r="377" spans="1:20" x14ac:dyDescent="0.3">
      <c r="A377" s="183"/>
      <c r="B377" s="183"/>
      <c r="C377" s="183"/>
      <c r="D377" s="183"/>
      <c r="E377" s="501"/>
      <c r="F377" s="183"/>
      <c r="G377" s="183"/>
      <c r="H377" s="183"/>
      <c r="I377" s="183"/>
      <c r="J377" s="183"/>
      <c r="K377" s="183"/>
      <c r="L377" s="183"/>
      <c r="M377" s="183"/>
      <c r="N377" s="183"/>
      <c r="O377" s="183"/>
      <c r="P377" s="183"/>
      <c r="Q377" s="183"/>
      <c r="R377" s="183"/>
      <c r="S377" s="183"/>
      <c r="T377" s="183"/>
    </row>
    <row r="378" spans="1:20" x14ac:dyDescent="0.3">
      <c r="A378" s="183"/>
      <c r="B378" s="183"/>
      <c r="C378" s="183"/>
      <c r="D378" s="183"/>
      <c r="E378" s="501"/>
      <c r="F378" s="183"/>
      <c r="G378" s="183"/>
      <c r="H378" s="183"/>
      <c r="I378" s="183"/>
      <c r="J378" s="183"/>
      <c r="K378" s="183"/>
      <c r="L378" s="183"/>
      <c r="M378" s="183"/>
      <c r="N378" s="183"/>
      <c r="O378" s="183"/>
      <c r="P378" s="183"/>
      <c r="Q378" s="183"/>
      <c r="R378" s="183"/>
      <c r="S378" s="183"/>
      <c r="T378" s="183"/>
    </row>
    <row r="379" spans="1:20" x14ac:dyDescent="0.3">
      <c r="A379" s="183"/>
      <c r="B379" s="183"/>
      <c r="C379" s="183"/>
      <c r="D379" s="183"/>
      <c r="E379" s="501"/>
      <c r="F379" s="183"/>
      <c r="G379" s="183"/>
      <c r="H379" s="183"/>
      <c r="I379" s="183"/>
      <c r="J379" s="183"/>
      <c r="K379" s="183"/>
      <c r="L379" s="183"/>
      <c r="M379" s="183"/>
      <c r="N379" s="183"/>
      <c r="O379" s="183"/>
      <c r="P379" s="183"/>
      <c r="Q379" s="183"/>
      <c r="R379" s="183"/>
      <c r="S379" s="183"/>
      <c r="T379" s="183"/>
    </row>
    <row r="380" spans="1:20" x14ac:dyDescent="0.3">
      <c r="A380" s="183"/>
      <c r="B380" s="183"/>
      <c r="C380" s="183"/>
      <c r="D380" s="183"/>
      <c r="E380" s="501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</row>
    <row r="381" spans="1:20" x14ac:dyDescent="0.3">
      <c r="A381" s="183"/>
      <c r="B381" s="183"/>
      <c r="C381" s="183"/>
      <c r="D381" s="183"/>
      <c r="E381" s="501"/>
      <c r="F381" s="183"/>
      <c r="G381" s="183"/>
      <c r="H381" s="183"/>
      <c r="I381" s="183"/>
      <c r="J381" s="183"/>
      <c r="K381" s="183"/>
      <c r="L381" s="183"/>
      <c r="M381" s="183"/>
      <c r="N381" s="183"/>
      <c r="O381" s="183"/>
      <c r="P381" s="183"/>
      <c r="Q381" s="183"/>
      <c r="R381" s="183"/>
      <c r="S381" s="183"/>
      <c r="T381" s="183"/>
    </row>
    <row r="382" spans="1:20" x14ac:dyDescent="0.3">
      <c r="A382" s="183"/>
      <c r="B382" s="183"/>
      <c r="C382" s="183"/>
      <c r="D382" s="183"/>
      <c r="E382" s="501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</row>
    <row r="383" spans="1:20" x14ac:dyDescent="0.3">
      <c r="A383" s="183"/>
      <c r="B383" s="183"/>
      <c r="C383" s="183"/>
      <c r="D383" s="183"/>
      <c r="E383" s="501"/>
      <c r="F383" s="183"/>
      <c r="G383" s="183"/>
      <c r="H383" s="183"/>
      <c r="I383" s="183"/>
      <c r="J383" s="183"/>
      <c r="K383" s="183"/>
      <c r="L383" s="183"/>
      <c r="M383" s="183"/>
      <c r="N383" s="183"/>
      <c r="O383" s="183"/>
      <c r="P383" s="183"/>
      <c r="Q383" s="183"/>
      <c r="R383" s="183"/>
      <c r="S383" s="183"/>
      <c r="T383" s="183"/>
    </row>
    <row r="384" spans="1:20" x14ac:dyDescent="0.3">
      <c r="A384" s="183"/>
      <c r="B384" s="183"/>
      <c r="C384" s="183"/>
      <c r="D384" s="183"/>
      <c r="E384" s="501"/>
      <c r="F384" s="183"/>
      <c r="G384" s="183"/>
      <c r="H384" s="183"/>
      <c r="I384" s="183"/>
      <c r="J384" s="183"/>
      <c r="K384" s="183"/>
      <c r="L384" s="183"/>
      <c r="M384" s="183"/>
      <c r="N384" s="183"/>
      <c r="O384" s="183"/>
      <c r="P384" s="183"/>
      <c r="Q384" s="183"/>
      <c r="R384" s="183"/>
      <c r="S384" s="183"/>
      <c r="T384" s="183"/>
    </row>
    <row r="385" spans="1:20" x14ac:dyDescent="0.3">
      <c r="A385" s="183"/>
      <c r="B385" s="183"/>
      <c r="C385" s="183"/>
      <c r="D385" s="183"/>
      <c r="E385" s="501"/>
      <c r="F385" s="183"/>
      <c r="G385" s="183"/>
      <c r="H385" s="183"/>
      <c r="I385" s="183"/>
      <c r="J385" s="183"/>
      <c r="K385" s="183"/>
      <c r="L385" s="183"/>
      <c r="M385" s="183"/>
      <c r="N385" s="183"/>
      <c r="O385" s="183"/>
      <c r="P385" s="183"/>
      <c r="Q385" s="183"/>
      <c r="R385" s="183"/>
      <c r="S385" s="183"/>
      <c r="T385" s="183"/>
    </row>
    <row r="386" spans="1:20" x14ac:dyDescent="0.3">
      <c r="A386" s="183"/>
      <c r="B386" s="183"/>
      <c r="C386" s="183"/>
      <c r="D386" s="183"/>
      <c r="E386" s="501"/>
      <c r="F386" s="183"/>
      <c r="G386" s="183"/>
      <c r="H386" s="183"/>
      <c r="I386" s="183"/>
      <c r="J386" s="183"/>
      <c r="K386" s="183"/>
      <c r="L386" s="183"/>
      <c r="M386" s="183"/>
      <c r="N386" s="183"/>
      <c r="O386" s="183"/>
      <c r="P386" s="183"/>
      <c r="Q386" s="183"/>
      <c r="R386" s="183"/>
      <c r="S386" s="183"/>
      <c r="T386" s="183"/>
    </row>
    <row r="387" spans="1:20" x14ac:dyDescent="0.3">
      <c r="A387" s="183"/>
      <c r="B387" s="183"/>
      <c r="C387" s="183"/>
      <c r="D387" s="183"/>
      <c r="E387" s="501"/>
      <c r="F387" s="183"/>
      <c r="G387" s="183"/>
      <c r="H387" s="183"/>
      <c r="I387" s="183"/>
      <c r="J387" s="183"/>
      <c r="K387" s="183"/>
      <c r="L387" s="183"/>
      <c r="M387" s="183"/>
      <c r="N387" s="183"/>
      <c r="O387" s="183"/>
      <c r="P387" s="183"/>
      <c r="Q387" s="183"/>
      <c r="R387" s="183"/>
      <c r="S387" s="183"/>
      <c r="T387" s="183"/>
    </row>
    <row r="388" spans="1:20" x14ac:dyDescent="0.3">
      <c r="A388" s="183"/>
      <c r="B388" s="183"/>
      <c r="C388" s="183"/>
      <c r="D388" s="183"/>
      <c r="E388" s="501"/>
      <c r="F388" s="183"/>
      <c r="G388" s="183"/>
      <c r="H388" s="183"/>
      <c r="I388" s="183"/>
      <c r="J388" s="183"/>
      <c r="K388" s="183"/>
      <c r="L388" s="183"/>
      <c r="M388" s="183"/>
      <c r="N388" s="183"/>
      <c r="O388" s="183"/>
      <c r="P388" s="183"/>
      <c r="Q388" s="183"/>
      <c r="R388" s="183"/>
      <c r="S388" s="183"/>
      <c r="T388" s="183"/>
    </row>
    <row r="389" spans="1:20" x14ac:dyDescent="0.3">
      <c r="A389" s="183"/>
      <c r="B389" s="183"/>
      <c r="C389" s="183"/>
      <c r="D389" s="183"/>
      <c r="E389" s="501"/>
      <c r="F389" s="183"/>
      <c r="G389" s="183"/>
      <c r="H389" s="183"/>
      <c r="I389" s="183"/>
      <c r="J389" s="183"/>
      <c r="K389" s="183"/>
      <c r="L389" s="183"/>
      <c r="M389" s="183"/>
      <c r="N389" s="183"/>
      <c r="O389" s="183"/>
      <c r="P389" s="183"/>
      <c r="Q389" s="183"/>
      <c r="R389" s="183"/>
      <c r="S389" s="183"/>
      <c r="T389" s="183"/>
    </row>
    <row r="390" spans="1:20" x14ac:dyDescent="0.3">
      <c r="A390" s="183"/>
      <c r="B390" s="183"/>
      <c r="C390" s="183"/>
      <c r="D390" s="183"/>
      <c r="E390" s="501"/>
      <c r="F390" s="183"/>
      <c r="G390" s="183"/>
      <c r="H390" s="183"/>
      <c r="I390" s="183"/>
      <c r="J390" s="183"/>
      <c r="K390" s="183"/>
      <c r="L390" s="183"/>
      <c r="M390" s="183"/>
      <c r="N390" s="183"/>
      <c r="O390" s="183"/>
      <c r="P390" s="183"/>
      <c r="Q390" s="183"/>
      <c r="R390" s="183"/>
      <c r="S390" s="183"/>
      <c r="T390" s="183"/>
    </row>
    <row r="391" spans="1:20" x14ac:dyDescent="0.3">
      <c r="A391" s="183"/>
      <c r="B391" s="183"/>
      <c r="C391" s="183"/>
      <c r="D391" s="183"/>
      <c r="E391" s="501"/>
      <c r="F391" s="183"/>
      <c r="G391" s="183"/>
      <c r="H391" s="183"/>
      <c r="I391" s="183"/>
      <c r="J391" s="183"/>
      <c r="K391" s="183"/>
      <c r="L391" s="183"/>
      <c r="M391" s="183"/>
      <c r="N391" s="183"/>
      <c r="O391" s="183"/>
      <c r="P391" s="183"/>
      <c r="Q391" s="183"/>
      <c r="R391" s="183"/>
      <c r="S391" s="183"/>
      <c r="T391" s="183"/>
    </row>
    <row r="392" spans="1:20" x14ac:dyDescent="0.3">
      <c r="A392" s="183"/>
      <c r="B392" s="183"/>
      <c r="C392" s="183"/>
      <c r="D392" s="183"/>
      <c r="E392" s="501"/>
      <c r="F392" s="183"/>
      <c r="G392" s="183"/>
      <c r="H392" s="183"/>
      <c r="I392" s="183"/>
      <c r="J392" s="183"/>
      <c r="K392" s="183"/>
      <c r="L392" s="183"/>
      <c r="M392" s="183"/>
      <c r="N392" s="183"/>
      <c r="O392" s="183"/>
      <c r="P392" s="183"/>
      <c r="Q392" s="183"/>
      <c r="R392" s="183"/>
      <c r="S392" s="183"/>
      <c r="T392" s="183"/>
    </row>
    <row r="393" spans="1:20" x14ac:dyDescent="0.3">
      <c r="A393" s="183"/>
      <c r="B393" s="183"/>
      <c r="C393" s="183"/>
      <c r="D393" s="183"/>
      <c r="E393" s="501"/>
      <c r="F393" s="183"/>
      <c r="G393" s="183"/>
      <c r="H393" s="183"/>
      <c r="I393" s="183"/>
      <c r="J393" s="183"/>
      <c r="K393" s="183"/>
      <c r="L393" s="183"/>
      <c r="M393" s="183"/>
      <c r="N393" s="183"/>
      <c r="O393" s="183"/>
      <c r="P393" s="183"/>
      <c r="Q393" s="183"/>
      <c r="R393" s="183"/>
      <c r="S393" s="183"/>
      <c r="T393" s="183"/>
    </row>
    <row r="394" spans="1:20" x14ac:dyDescent="0.3">
      <c r="A394" s="183"/>
      <c r="B394" s="183"/>
      <c r="C394" s="183"/>
      <c r="D394" s="183"/>
      <c r="E394" s="501"/>
      <c r="F394" s="183"/>
      <c r="G394" s="183"/>
      <c r="H394" s="183"/>
      <c r="I394" s="183"/>
      <c r="J394" s="183"/>
      <c r="K394" s="183"/>
      <c r="L394" s="183"/>
      <c r="M394" s="183"/>
      <c r="N394" s="183"/>
      <c r="O394" s="183"/>
      <c r="P394" s="183"/>
      <c r="Q394" s="183"/>
      <c r="R394" s="183"/>
      <c r="S394" s="183"/>
      <c r="T394" s="183"/>
    </row>
    <row r="395" spans="1:20" x14ac:dyDescent="0.3">
      <c r="A395" s="183"/>
      <c r="B395" s="183"/>
      <c r="C395" s="183"/>
      <c r="D395" s="183"/>
      <c r="E395" s="501"/>
      <c r="F395" s="183"/>
      <c r="G395" s="183"/>
      <c r="H395" s="183"/>
      <c r="I395" s="183"/>
      <c r="J395" s="183"/>
      <c r="K395" s="183"/>
      <c r="L395" s="183"/>
      <c r="M395" s="183"/>
      <c r="N395" s="183"/>
      <c r="O395" s="183"/>
      <c r="P395" s="183"/>
      <c r="Q395" s="183"/>
      <c r="R395" s="183"/>
      <c r="S395" s="183"/>
      <c r="T395" s="183"/>
    </row>
    <row r="396" spans="1:20" x14ac:dyDescent="0.3">
      <c r="A396" s="183"/>
      <c r="B396" s="183"/>
      <c r="C396" s="183"/>
      <c r="D396" s="183"/>
      <c r="E396" s="501"/>
      <c r="F396" s="183"/>
      <c r="G396" s="183"/>
      <c r="H396" s="183"/>
      <c r="I396" s="183"/>
      <c r="J396" s="183"/>
      <c r="K396" s="183"/>
      <c r="L396" s="183"/>
      <c r="M396" s="183"/>
      <c r="N396" s="183"/>
      <c r="O396" s="183"/>
      <c r="P396" s="183"/>
      <c r="Q396" s="183"/>
      <c r="R396" s="183"/>
      <c r="S396" s="183"/>
      <c r="T396" s="183"/>
    </row>
    <row r="397" spans="1:20" x14ac:dyDescent="0.3">
      <c r="A397" s="183"/>
      <c r="B397" s="183"/>
      <c r="C397" s="183"/>
      <c r="D397" s="183"/>
      <c r="E397" s="501"/>
      <c r="F397" s="183"/>
      <c r="G397" s="183"/>
      <c r="H397" s="183"/>
      <c r="I397" s="183"/>
      <c r="J397" s="183"/>
      <c r="K397" s="183"/>
      <c r="L397" s="183"/>
      <c r="M397" s="183"/>
      <c r="N397" s="183"/>
      <c r="O397" s="183"/>
      <c r="P397" s="183"/>
      <c r="Q397" s="183"/>
      <c r="R397" s="183"/>
      <c r="S397" s="183"/>
      <c r="T397" s="183"/>
    </row>
    <row r="398" spans="1:20" x14ac:dyDescent="0.3">
      <c r="A398" s="183"/>
      <c r="B398" s="183"/>
      <c r="C398" s="183"/>
      <c r="D398" s="183"/>
      <c r="E398" s="501"/>
      <c r="F398" s="183"/>
      <c r="G398" s="183"/>
      <c r="H398" s="183"/>
      <c r="I398" s="183"/>
      <c r="J398" s="183"/>
      <c r="K398" s="183"/>
      <c r="L398" s="183"/>
      <c r="M398" s="183"/>
      <c r="N398" s="183"/>
      <c r="O398" s="183"/>
      <c r="P398" s="183"/>
      <c r="Q398" s="183"/>
      <c r="R398" s="183"/>
      <c r="S398" s="183"/>
      <c r="T398" s="183"/>
    </row>
    <row r="399" spans="1:20" x14ac:dyDescent="0.3">
      <c r="A399" s="183"/>
      <c r="B399" s="183"/>
      <c r="C399" s="183"/>
      <c r="D399" s="183"/>
      <c r="E399" s="501"/>
      <c r="F399" s="183"/>
      <c r="G399" s="183"/>
      <c r="H399" s="183"/>
      <c r="I399" s="183"/>
      <c r="J399" s="183"/>
      <c r="K399" s="183"/>
      <c r="L399" s="183"/>
      <c r="M399" s="183"/>
      <c r="N399" s="183"/>
      <c r="O399" s="183"/>
      <c r="P399" s="183"/>
      <c r="Q399" s="183"/>
      <c r="R399" s="183"/>
      <c r="S399" s="183"/>
      <c r="T399" s="183"/>
    </row>
    <row r="400" spans="1:20" x14ac:dyDescent="0.3">
      <c r="A400" s="183"/>
      <c r="B400" s="183"/>
      <c r="C400" s="183"/>
      <c r="D400" s="183"/>
      <c r="E400" s="501"/>
      <c r="F400" s="183"/>
      <c r="G400" s="183"/>
      <c r="H400" s="183"/>
      <c r="I400" s="183"/>
      <c r="J400" s="183"/>
      <c r="K400" s="183"/>
      <c r="L400" s="183"/>
      <c r="M400" s="183"/>
      <c r="N400" s="183"/>
      <c r="O400" s="183"/>
      <c r="P400" s="183"/>
      <c r="Q400" s="183"/>
      <c r="R400" s="183"/>
      <c r="S400" s="183"/>
      <c r="T400" s="183"/>
    </row>
    <row r="401" spans="1:20" x14ac:dyDescent="0.3">
      <c r="A401" s="183"/>
      <c r="B401" s="183"/>
      <c r="C401" s="183"/>
      <c r="D401" s="183"/>
      <c r="E401" s="501"/>
      <c r="F401" s="183"/>
      <c r="G401" s="183"/>
      <c r="H401" s="183"/>
      <c r="I401" s="183"/>
      <c r="J401" s="183"/>
      <c r="K401" s="183"/>
      <c r="L401" s="183"/>
      <c r="M401" s="183"/>
      <c r="N401" s="183"/>
      <c r="O401" s="183"/>
      <c r="P401" s="183"/>
      <c r="Q401" s="183"/>
      <c r="R401" s="183"/>
      <c r="S401" s="183"/>
      <c r="T401" s="183"/>
    </row>
    <row r="402" spans="1:20" x14ac:dyDescent="0.3">
      <c r="A402" s="183"/>
      <c r="B402" s="183"/>
      <c r="C402" s="183"/>
      <c r="D402" s="183"/>
      <c r="E402" s="501"/>
      <c r="F402" s="183"/>
      <c r="G402" s="183"/>
      <c r="H402" s="183"/>
      <c r="I402" s="183"/>
      <c r="J402" s="183"/>
      <c r="K402" s="183"/>
      <c r="L402" s="183"/>
      <c r="M402" s="183"/>
      <c r="N402" s="183"/>
      <c r="O402" s="183"/>
      <c r="P402" s="183"/>
      <c r="Q402" s="183"/>
      <c r="R402" s="183"/>
      <c r="S402" s="183"/>
      <c r="T402" s="183"/>
    </row>
    <row r="403" spans="1:20" x14ac:dyDescent="0.3">
      <c r="A403" s="183"/>
      <c r="B403" s="183"/>
      <c r="C403" s="183"/>
      <c r="D403" s="183"/>
      <c r="E403" s="501"/>
      <c r="F403" s="183"/>
      <c r="G403" s="183"/>
      <c r="H403" s="183"/>
      <c r="I403" s="183"/>
      <c r="J403" s="183"/>
      <c r="K403" s="183"/>
      <c r="L403" s="183"/>
      <c r="M403" s="183"/>
      <c r="N403" s="183"/>
      <c r="O403" s="183"/>
      <c r="P403" s="183"/>
      <c r="Q403" s="183"/>
      <c r="R403" s="183"/>
      <c r="S403" s="183"/>
      <c r="T403" s="183"/>
    </row>
    <row r="404" spans="1:20" x14ac:dyDescent="0.3">
      <c r="A404" s="183"/>
      <c r="B404" s="183"/>
      <c r="C404" s="183"/>
      <c r="D404" s="183"/>
      <c r="E404" s="501"/>
      <c r="F404" s="183"/>
      <c r="G404" s="183"/>
      <c r="H404" s="183"/>
      <c r="I404" s="183"/>
      <c r="J404" s="183"/>
      <c r="K404" s="183"/>
      <c r="L404" s="183"/>
      <c r="M404" s="183"/>
      <c r="N404" s="183"/>
      <c r="O404" s="183"/>
      <c r="P404" s="183"/>
      <c r="Q404" s="183"/>
      <c r="R404" s="183"/>
      <c r="S404" s="183"/>
      <c r="T404" s="183"/>
    </row>
    <row r="405" spans="1:20" x14ac:dyDescent="0.3">
      <c r="A405" s="183"/>
      <c r="B405" s="183"/>
      <c r="C405" s="183"/>
      <c r="D405" s="183"/>
      <c r="E405" s="501"/>
      <c r="F405" s="183"/>
      <c r="G405" s="183"/>
      <c r="H405" s="183"/>
      <c r="I405" s="183"/>
      <c r="J405" s="183"/>
      <c r="K405" s="183"/>
      <c r="L405" s="183"/>
      <c r="M405" s="183"/>
      <c r="N405" s="183"/>
      <c r="O405" s="183"/>
      <c r="P405" s="183"/>
      <c r="Q405" s="183"/>
      <c r="R405" s="183"/>
      <c r="S405" s="183"/>
      <c r="T405" s="183"/>
    </row>
    <row r="406" spans="1:20" x14ac:dyDescent="0.3">
      <c r="A406" s="183"/>
      <c r="B406" s="183"/>
      <c r="C406" s="183"/>
      <c r="D406" s="183"/>
      <c r="E406" s="501"/>
      <c r="F406" s="183"/>
      <c r="G406" s="183"/>
      <c r="H406" s="183"/>
      <c r="I406" s="183"/>
      <c r="J406" s="183"/>
      <c r="K406" s="183"/>
      <c r="L406" s="183"/>
      <c r="M406" s="183"/>
      <c r="N406" s="183"/>
      <c r="O406" s="183"/>
      <c r="P406" s="183"/>
      <c r="Q406" s="183"/>
      <c r="R406" s="183"/>
      <c r="S406" s="183"/>
      <c r="T406" s="183"/>
    </row>
    <row r="407" spans="1:20" x14ac:dyDescent="0.3">
      <c r="A407" s="183"/>
      <c r="B407" s="183"/>
      <c r="C407" s="183"/>
      <c r="D407" s="183"/>
      <c r="E407" s="501"/>
      <c r="F407" s="183"/>
      <c r="G407" s="183"/>
      <c r="H407" s="183"/>
      <c r="I407" s="183"/>
      <c r="J407" s="183"/>
      <c r="K407" s="183"/>
      <c r="L407" s="183"/>
      <c r="M407" s="183"/>
      <c r="N407" s="183"/>
      <c r="O407" s="183"/>
      <c r="P407" s="183"/>
      <c r="Q407" s="183"/>
      <c r="R407" s="183"/>
      <c r="S407" s="183"/>
      <c r="T407" s="183"/>
    </row>
    <row r="408" spans="1:20" x14ac:dyDescent="0.3">
      <c r="A408" s="183"/>
      <c r="B408" s="183"/>
      <c r="C408" s="183"/>
      <c r="D408" s="183"/>
      <c r="E408" s="501"/>
      <c r="F408" s="183"/>
      <c r="G408" s="183"/>
      <c r="H408" s="183"/>
      <c r="I408" s="183"/>
      <c r="J408" s="183"/>
      <c r="K408" s="183"/>
      <c r="L408" s="183"/>
      <c r="M408" s="183"/>
      <c r="N408" s="183"/>
      <c r="O408" s="183"/>
      <c r="P408" s="183"/>
      <c r="Q408" s="183"/>
      <c r="R408" s="183"/>
      <c r="S408" s="183"/>
      <c r="T408" s="183"/>
    </row>
    <row r="409" spans="1:20" x14ac:dyDescent="0.3">
      <c r="A409" s="183"/>
      <c r="B409" s="183"/>
      <c r="C409" s="183"/>
      <c r="D409" s="183"/>
      <c r="E409" s="501"/>
      <c r="F409" s="183"/>
      <c r="G409" s="183"/>
      <c r="H409" s="183"/>
      <c r="I409" s="183"/>
      <c r="J409" s="183"/>
      <c r="K409" s="183"/>
      <c r="L409" s="183"/>
      <c r="M409" s="183"/>
      <c r="N409" s="183"/>
      <c r="O409" s="183"/>
      <c r="P409" s="183"/>
      <c r="Q409" s="183"/>
      <c r="R409" s="183"/>
      <c r="S409" s="183"/>
      <c r="T409" s="183"/>
    </row>
    <row r="410" spans="1:20" x14ac:dyDescent="0.3">
      <c r="A410" s="183"/>
      <c r="B410" s="183"/>
      <c r="C410" s="183"/>
      <c r="D410" s="183"/>
      <c r="E410" s="501"/>
      <c r="F410" s="183"/>
      <c r="G410" s="183"/>
      <c r="H410" s="183"/>
      <c r="I410" s="183"/>
      <c r="J410" s="183"/>
      <c r="K410" s="183"/>
      <c r="L410" s="183"/>
      <c r="M410" s="183"/>
      <c r="N410" s="183"/>
      <c r="O410" s="183"/>
      <c r="P410" s="183"/>
      <c r="Q410" s="183"/>
      <c r="R410" s="183"/>
      <c r="S410" s="183"/>
      <c r="T410" s="183"/>
    </row>
    <row r="411" spans="1:20" x14ac:dyDescent="0.3">
      <c r="A411" s="183"/>
      <c r="B411" s="183"/>
      <c r="C411" s="183"/>
      <c r="D411" s="183"/>
      <c r="E411" s="501"/>
      <c r="F411" s="183"/>
      <c r="G411" s="183"/>
      <c r="H411" s="183"/>
      <c r="I411" s="183"/>
      <c r="J411" s="183"/>
      <c r="K411" s="183"/>
      <c r="L411" s="183"/>
      <c r="M411" s="183"/>
      <c r="N411" s="183"/>
      <c r="O411" s="183"/>
      <c r="P411" s="183"/>
      <c r="Q411" s="183"/>
      <c r="R411" s="183"/>
      <c r="S411" s="183"/>
      <c r="T411" s="183"/>
    </row>
    <row r="412" spans="1:20" x14ac:dyDescent="0.3">
      <c r="A412" s="183"/>
      <c r="B412" s="183"/>
      <c r="C412" s="183"/>
      <c r="D412" s="183"/>
      <c r="E412" s="501"/>
      <c r="F412" s="183"/>
      <c r="G412" s="183"/>
      <c r="H412" s="183"/>
      <c r="I412" s="183"/>
      <c r="J412" s="183"/>
      <c r="K412" s="183"/>
      <c r="L412" s="183"/>
      <c r="M412" s="183"/>
      <c r="N412" s="183"/>
      <c r="O412" s="183"/>
      <c r="P412" s="183"/>
      <c r="Q412" s="183"/>
      <c r="R412" s="183"/>
      <c r="S412" s="183"/>
      <c r="T412" s="183"/>
    </row>
    <row r="413" spans="1:20" x14ac:dyDescent="0.3">
      <c r="A413" s="183"/>
      <c r="B413" s="183"/>
      <c r="C413" s="183"/>
      <c r="D413" s="183"/>
      <c r="E413" s="501"/>
      <c r="F413" s="183"/>
      <c r="G413" s="183"/>
      <c r="H413" s="183"/>
      <c r="I413" s="183"/>
      <c r="J413" s="183"/>
      <c r="K413" s="183"/>
      <c r="L413" s="183"/>
      <c r="M413" s="183"/>
      <c r="N413" s="183"/>
      <c r="O413" s="183"/>
      <c r="P413" s="183"/>
      <c r="Q413" s="183"/>
      <c r="R413" s="183"/>
      <c r="S413" s="183"/>
      <c r="T413" s="183"/>
    </row>
    <row r="414" spans="1:20" x14ac:dyDescent="0.3">
      <c r="A414" s="183"/>
      <c r="B414" s="183"/>
      <c r="C414" s="183"/>
      <c r="D414" s="183"/>
      <c r="E414" s="501"/>
      <c r="F414" s="183"/>
      <c r="G414" s="183"/>
      <c r="H414" s="183"/>
      <c r="I414" s="183"/>
      <c r="J414" s="183"/>
      <c r="K414" s="183"/>
      <c r="L414" s="183"/>
      <c r="M414" s="183"/>
      <c r="N414" s="183"/>
      <c r="O414" s="183"/>
      <c r="P414" s="183"/>
      <c r="Q414" s="183"/>
      <c r="R414" s="183"/>
      <c r="S414" s="183"/>
      <c r="T414" s="183"/>
    </row>
    <row r="415" spans="1:20" x14ac:dyDescent="0.3">
      <c r="A415" s="183"/>
      <c r="B415" s="183"/>
      <c r="C415" s="183"/>
      <c r="D415" s="183"/>
      <c r="E415" s="501"/>
      <c r="F415" s="183"/>
      <c r="G415" s="183"/>
      <c r="H415" s="183"/>
      <c r="I415" s="183"/>
      <c r="J415" s="183"/>
      <c r="K415" s="183"/>
      <c r="L415" s="183"/>
      <c r="M415" s="183"/>
      <c r="N415" s="183"/>
      <c r="O415" s="183"/>
      <c r="P415" s="183"/>
      <c r="Q415" s="183"/>
      <c r="R415" s="183"/>
      <c r="S415" s="183"/>
      <c r="T415" s="183"/>
    </row>
    <row r="416" spans="1:20" x14ac:dyDescent="0.3">
      <c r="A416" s="183"/>
      <c r="B416" s="183"/>
      <c r="C416" s="183"/>
      <c r="D416" s="183"/>
      <c r="E416" s="501"/>
      <c r="F416" s="183"/>
      <c r="G416" s="183"/>
      <c r="H416" s="183"/>
      <c r="I416" s="183"/>
      <c r="J416" s="183"/>
      <c r="K416" s="183"/>
      <c r="L416" s="183"/>
      <c r="M416" s="183"/>
      <c r="N416" s="183"/>
      <c r="O416" s="183"/>
      <c r="P416" s="183"/>
      <c r="Q416" s="183"/>
      <c r="R416" s="183"/>
      <c r="S416" s="183"/>
      <c r="T416" s="183"/>
    </row>
    <row r="417" spans="1:20" x14ac:dyDescent="0.3">
      <c r="A417" s="183"/>
      <c r="B417" s="183"/>
      <c r="C417" s="183"/>
      <c r="D417" s="183"/>
      <c r="E417" s="501"/>
      <c r="F417" s="183"/>
      <c r="G417" s="183"/>
      <c r="H417" s="183"/>
      <c r="I417" s="183"/>
      <c r="J417" s="183"/>
      <c r="K417" s="183"/>
      <c r="L417" s="183"/>
      <c r="M417" s="183"/>
      <c r="N417" s="183"/>
      <c r="O417" s="183"/>
      <c r="P417" s="183"/>
      <c r="Q417" s="183"/>
      <c r="R417" s="183"/>
      <c r="S417" s="183"/>
      <c r="T417" s="183"/>
    </row>
    <row r="418" spans="1:20" x14ac:dyDescent="0.3">
      <c r="A418" s="183"/>
      <c r="B418" s="183"/>
      <c r="C418" s="183"/>
      <c r="D418" s="183"/>
      <c r="E418" s="501"/>
      <c r="F418" s="183"/>
      <c r="G418" s="183"/>
      <c r="H418" s="183"/>
      <c r="I418" s="183"/>
      <c r="J418" s="183"/>
      <c r="K418" s="183"/>
      <c r="L418" s="183"/>
      <c r="M418" s="183"/>
      <c r="N418" s="183"/>
      <c r="O418" s="183"/>
      <c r="P418" s="183"/>
      <c r="Q418" s="183"/>
      <c r="R418" s="183"/>
      <c r="S418" s="183"/>
      <c r="T418" s="183"/>
    </row>
    <row r="419" spans="1:20" x14ac:dyDescent="0.3">
      <c r="A419" s="183"/>
      <c r="B419" s="183"/>
      <c r="C419" s="183"/>
      <c r="D419" s="183"/>
      <c r="E419" s="501"/>
      <c r="F419" s="183"/>
      <c r="G419" s="183"/>
      <c r="H419" s="183"/>
      <c r="I419" s="183"/>
      <c r="J419" s="183"/>
      <c r="K419" s="183"/>
      <c r="L419" s="183"/>
      <c r="M419" s="183"/>
      <c r="N419" s="183"/>
      <c r="O419" s="183"/>
      <c r="P419" s="183"/>
      <c r="Q419" s="183"/>
      <c r="R419" s="183"/>
      <c r="S419" s="183"/>
      <c r="T419" s="183"/>
    </row>
    <row r="420" spans="1:20" x14ac:dyDescent="0.3">
      <c r="A420" s="183"/>
      <c r="B420" s="183"/>
      <c r="C420" s="183"/>
      <c r="D420" s="183"/>
      <c r="E420" s="501"/>
      <c r="F420" s="183"/>
      <c r="G420" s="183"/>
      <c r="H420" s="183"/>
      <c r="I420" s="183"/>
      <c r="J420" s="183"/>
      <c r="K420" s="183"/>
      <c r="L420" s="183"/>
      <c r="M420" s="183"/>
      <c r="N420" s="183"/>
      <c r="O420" s="183"/>
      <c r="P420" s="183"/>
      <c r="Q420" s="183"/>
      <c r="R420" s="183"/>
      <c r="S420" s="183"/>
      <c r="T420" s="183"/>
    </row>
    <row r="421" spans="1:20" x14ac:dyDescent="0.3">
      <c r="A421" s="183"/>
      <c r="B421" s="183"/>
      <c r="C421" s="183"/>
      <c r="D421" s="183"/>
      <c r="E421" s="501"/>
      <c r="F421" s="183"/>
      <c r="G421" s="183"/>
      <c r="H421" s="183"/>
      <c r="I421" s="183"/>
      <c r="J421" s="183"/>
      <c r="K421" s="183"/>
      <c r="L421" s="183"/>
      <c r="M421" s="183"/>
      <c r="N421" s="183"/>
      <c r="O421" s="183"/>
      <c r="P421" s="183"/>
      <c r="Q421" s="183"/>
      <c r="R421" s="183"/>
      <c r="S421" s="183"/>
      <c r="T421" s="183"/>
    </row>
    <row r="422" spans="1:20" x14ac:dyDescent="0.3">
      <c r="A422" s="183"/>
      <c r="B422" s="183"/>
      <c r="C422" s="183"/>
      <c r="D422" s="183"/>
      <c r="E422" s="501"/>
      <c r="F422" s="183"/>
      <c r="G422" s="183"/>
      <c r="H422" s="183"/>
      <c r="I422" s="183"/>
      <c r="J422" s="183"/>
      <c r="K422" s="183"/>
      <c r="L422" s="183"/>
      <c r="M422" s="183"/>
      <c r="N422" s="183"/>
      <c r="O422" s="183"/>
      <c r="P422" s="183"/>
      <c r="Q422" s="183"/>
      <c r="R422" s="183"/>
      <c r="S422" s="183"/>
      <c r="T422" s="183"/>
    </row>
    <row r="423" spans="1:20" x14ac:dyDescent="0.3">
      <c r="A423" s="183"/>
      <c r="B423" s="183"/>
      <c r="C423" s="183"/>
      <c r="D423" s="183"/>
      <c r="E423" s="501"/>
      <c r="F423" s="183"/>
      <c r="G423" s="183"/>
      <c r="H423" s="183"/>
      <c r="I423" s="183"/>
      <c r="J423" s="183"/>
      <c r="K423" s="183"/>
      <c r="L423" s="183"/>
      <c r="M423" s="183"/>
      <c r="N423" s="183"/>
      <c r="O423" s="183"/>
      <c r="P423" s="183"/>
      <c r="Q423" s="183"/>
      <c r="R423" s="183"/>
      <c r="S423" s="183"/>
      <c r="T423" s="183"/>
    </row>
    <row r="424" spans="1:20" x14ac:dyDescent="0.3">
      <c r="A424" s="183"/>
      <c r="B424" s="183"/>
      <c r="C424" s="183"/>
      <c r="D424" s="183"/>
      <c r="E424" s="501"/>
      <c r="F424" s="183"/>
      <c r="G424" s="183"/>
      <c r="H424" s="183"/>
      <c r="I424" s="183"/>
      <c r="J424" s="183"/>
      <c r="K424" s="183"/>
      <c r="L424" s="183"/>
      <c r="M424" s="183"/>
      <c r="N424" s="183"/>
      <c r="O424" s="183"/>
      <c r="P424" s="183"/>
      <c r="Q424" s="183"/>
      <c r="R424" s="183"/>
      <c r="S424" s="183"/>
      <c r="T424" s="183"/>
    </row>
    <row r="425" spans="1:20" x14ac:dyDescent="0.3">
      <c r="A425" s="183"/>
      <c r="B425" s="183"/>
      <c r="C425" s="183"/>
      <c r="D425" s="183"/>
      <c r="E425" s="501"/>
      <c r="F425" s="183"/>
      <c r="G425" s="183"/>
      <c r="H425" s="183"/>
      <c r="I425" s="183"/>
      <c r="J425" s="183"/>
      <c r="K425" s="183"/>
      <c r="L425" s="183"/>
      <c r="M425" s="183"/>
      <c r="N425" s="183"/>
      <c r="O425" s="183"/>
      <c r="P425" s="183"/>
      <c r="Q425" s="183"/>
      <c r="R425" s="183"/>
      <c r="S425" s="183"/>
      <c r="T425" s="183"/>
    </row>
    <row r="426" spans="1:20" x14ac:dyDescent="0.3">
      <c r="A426" s="183"/>
      <c r="B426" s="183"/>
      <c r="C426" s="183"/>
      <c r="D426" s="183"/>
      <c r="E426" s="501"/>
      <c r="F426" s="183"/>
      <c r="G426" s="183"/>
      <c r="H426" s="183"/>
      <c r="I426" s="183"/>
      <c r="J426" s="183"/>
      <c r="K426" s="183"/>
      <c r="L426" s="183"/>
      <c r="M426" s="183"/>
      <c r="N426" s="183"/>
      <c r="O426" s="183"/>
      <c r="P426" s="183"/>
      <c r="Q426" s="183"/>
      <c r="R426" s="183"/>
      <c r="S426" s="183"/>
      <c r="T426" s="183"/>
    </row>
    <row r="427" spans="1:20" x14ac:dyDescent="0.3">
      <c r="A427" s="183"/>
      <c r="B427" s="183"/>
      <c r="C427" s="183"/>
      <c r="D427" s="183"/>
      <c r="E427" s="501"/>
      <c r="F427" s="183"/>
      <c r="G427" s="183"/>
      <c r="H427" s="183"/>
      <c r="I427" s="183"/>
      <c r="J427" s="183"/>
      <c r="K427" s="183"/>
      <c r="L427" s="183"/>
      <c r="M427" s="183"/>
      <c r="N427" s="183"/>
      <c r="O427" s="183"/>
      <c r="P427" s="183"/>
      <c r="Q427" s="183"/>
      <c r="R427" s="183"/>
      <c r="S427" s="183"/>
      <c r="T427" s="183"/>
    </row>
    <row r="428" spans="1:20" x14ac:dyDescent="0.3">
      <c r="A428" s="183"/>
      <c r="B428" s="183"/>
      <c r="C428" s="183"/>
      <c r="D428" s="183"/>
      <c r="E428" s="501"/>
      <c r="F428" s="183"/>
      <c r="G428" s="183"/>
      <c r="H428" s="183"/>
      <c r="I428" s="183"/>
      <c r="J428" s="183"/>
      <c r="K428" s="183"/>
      <c r="L428" s="183"/>
      <c r="M428" s="183"/>
      <c r="N428" s="183"/>
      <c r="O428" s="183"/>
      <c r="P428" s="183"/>
      <c r="Q428" s="183"/>
      <c r="R428" s="183"/>
      <c r="S428" s="183"/>
      <c r="T428" s="183"/>
    </row>
    <row r="429" spans="1:20" x14ac:dyDescent="0.3">
      <c r="A429" s="183"/>
      <c r="B429" s="183"/>
      <c r="C429" s="183"/>
      <c r="D429" s="183"/>
      <c r="E429" s="501"/>
      <c r="F429" s="183"/>
      <c r="G429" s="183"/>
      <c r="H429" s="183"/>
      <c r="I429" s="183"/>
      <c r="J429" s="183"/>
      <c r="K429" s="183"/>
      <c r="L429" s="183"/>
      <c r="M429" s="183"/>
      <c r="N429" s="183"/>
      <c r="O429" s="183"/>
      <c r="P429" s="183"/>
      <c r="Q429" s="183"/>
      <c r="R429" s="183"/>
      <c r="S429" s="183"/>
      <c r="T429" s="183"/>
    </row>
    <row r="430" spans="1:20" x14ac:dyDescent="0.3">
      <c r="A430" s="183"/>
      <c r="B430" s="183"/>
      <c r="C430" s="183"/>
      <c r="D430" s="183"/>
      <c r="E430" s="501"/>
      <c r="F430" s="183"/>
      <c r="G430" s="183"/>
      <c r="H430" s="183"/>
      <c r="I430" s="183"/>
      <c r="J430" s="183"/>
      <c r="K430" s="183"/>
      <c r="L430" s="183"/>
      <c r="M430" s="183"/>
      <c r="N430" s="183"/>
      <c r="O430" s="183"/>
      <c r="P430" s="183"/>
      <c r="Q430" s="183"/>
      <c r="R430" s="183"/>
      <c r="S430" s="183"/>
      <c r="T430" s="183"/>
    </row>
    <row r="431" spans="1:20" x14ac:dyDescent="0.3">
      <c r="A431" s="183"/>
      <c r="B431" s="183"/>
      <c r="C431" s="183"/>
      <c r="D431" s="183"/>
      <c r="E431" s="501"/>
      <c r="F431" s="183"/>
      <c r="G431" s="183"/>
      <c r="H431" s="183"/>
      <c r="I431" s="183"/>
      <c r="J431" s="183"/>
      <c r="K431" s="183"/>
      <c r="L431" s="183"/>
      <c r="M431" s="183"/>
      <c r="N431" s="183"/>
      <c r="O431" s="183"/>
      <c r="P431" s="183"/>
      <c r="Q431" s="183"/>
      <c r="R431" s="183"/>
      <c r="S431" s="183"/>
      <c r="T431" s="183"/>
    </row>
    <row r="432" spans="1:20" x14ac:dyDescent="0.3">
      <c r="A432" s="183"/>
      <c r="B432" s="183"/>
      <c r="C432" s="183"/>
      <c r="D432" s="183"/>
      <c r="E432" s="501"/>
      <c r="F432" s="183"/>
      <c r="G432" s="183"/>
      <c r="H432" s="183"/>
      <c r="I432" s="183"/>
      <c r="J432" s="183"/>
      <c r="K432" s="183"/>
      <c r="L432" s="183"/>
      <c r="M432" s="183"/>
      <c r="N432" s="183"/>
      <c r="O432" s="183"/>
      <c r="P432" s="183"/>
      <c r="Q432" s="183"/>
      <c r="R432" s="183"/>
      <c r="S432" s="183"/>
      <c r="T432" s="183"/>
    </row>
    <row r="433" spans="1:20" x14ac:dyDescent="0.3">
      <c r="A433" s="183"/>
      <c r="B433" s="183"/>
      <c r="C433" s="183"/>
      <c r="D433" s="183"/>
      <c r="E433" s="501"/>
      <c r="F433" s="183"/>
      <c r="G433" s="183"/>
      <c r="H433" s="183"/>
      <c r="I433" s="183"/>
      <c r="J433" s="183"/>
      <c r="K433" s="183"/>
      <c r="L433" s="183"/>
      <c r="M433" s="183"/>
      <c r="N433" s="183"/>
      <c r="O433" s="183"/>
      <c r="P433" s="183"/>
      <c r="Q433" s="183"/>
      <c r="R433" s="183"/>
      <c r="S433" s="183"/>
      <c r="T433" s="183"/>
    </row>
    <row r="434" spans="1:20" x14ac:dyDescent="0.3">
      <c r="A434" s="183"/>
      <c r="B434" s="183"/>
      <c r="C434" s="183"/>
      <c r="D434" s="183"/>
      <c r="E434" s="501"/>
      <c r="F434" s="183"/>
      <c r="G434" s="183"/>
      <c r="H434" s="183"/>
      <c r="I434" s="183"/>
      <c r="J434" s="183"/>
      <c r="K434" s="183"/>
      <c r="L434" s="183"/>
      <c r="M434" s="183"/>
      <c r="N434" s="183"/>
      <c r="O434" s="183"/>
      <c r="P434" s="183"/>
      <c r="Q434" s="183"/>
      <c r="R434" s="183"/>
      <c r="S434" s="183"/>
      <c r="T434" s="183"/>
    </row>
    <row r="435" spans="1:20" x14ac:dyDescent="0.3">
      <c r="A435" s="183"/>
      <c r="B435" s="183"/>
      <c r="C435" s="183"/>
      <c r="D435" s="183"/>
      <c r="E435" s="501"/>
      <c r="F435" s="183"/>
      <c r="G435" s="183"/>
      <c r="H435" s="183"/>
      <c r="I435" s="183"/>
      <c r="J435" s="183"/>
      <c r="K435" s="183"/>
      <c r="L435" s="183"/>
      <c r="M435" s="183"/>
      <c r="N435" s="183"/>
      <c r="O435" s="183"/>
      <c r="P435" s="183"/>
      <c r="Q435" s="183"/>
      <c r="R435" s="183"/>
      <c r="S435" s="183"/>
      <c r="T435" s="183"/>
    </row>
    <row r="436" spans="1:20" x14ac:dyDescent="0.3">
      <c r="A436" s="183"/>
      <c r="B436" s="183"/>
      <c r="C436" s="183"/>
      <c r="D436" s="183"/>
      <c r="E436" s="501"/>
      <c r="F436" s="183"/>
      <c r="G436" s="183"/>
      <c r="H436" s="183"/>
      <c r="I436" s="183"/>
      <c r="J436" s="183"/>
      <c r="K436" s="183"/>
      <c r="L436" s="183"/>
      <c r="M436" s="183"/>
      <c r="N436" s="183"/>
      <c r="O436" s="183"/>
      <c r="P436" s="183"/>
      <c r="Q436" s="183"/>
      <c r="R436" s="183"/>
      <c r="S436" s="183"/>
      <c r="T436" s="183"/>
    </row>
    <row r="437" spans="1:20" x14ac:dyDescent="0.3">
      <c r="A437" s="183"/>
      <c r="B437" s="183"/>
      <c r="C437" s="183"/>
      <c r="D437" s="183"/>
      <c r="E437" s="501"/>
      <c r="F437" s="183"/>
      <c r="G437" s="183"/>
      <c r="H437" s="183"/>
      <c r="I437" s="183"/>
      <c r="J437" s="183"/>
      <c r="K437" s="183"/>
      <c r="L437" s="183"/>
      <c r="M437" s="183"/>
      <c r="N437" s="183"/>
      <c r="O437" s="183"/>
      <c r="P437" s="183"/>
      <c r="Q437" s="183"/>
      <c r="R437" s="183"/>
      <c r="S437" s="183"/>
      <c r="T437" s="183"/>
    </row>
    <row r="438" spans="1:20" x14ac:dyDescent="0.3">
      <c r="A438" s="183"/>
      <c r="B438" s="183"/>
      <c r="C438" s="183"/>
      <c r="D438" s="183"/>
      <c r="E438" s="501"/>
      <c r="F438" s="183"/>
      <c r="G438" s="183"/>
      <c r="H438" s="183"/>
      <c r="I438" s="183"/>
      <c r="J438" s="183"/>
      <c r="K438" s="183"/>
      <c r="L438" s="183"/>
      <c r="M438" s="183"/>
      <c r="N438" s="183"/>
      <c r="O438" s="183"/>
      <c r="P438" s="183"/>
      <c r="Q438" s="183"/>
      <c r="R438" s="183"/>
      <c r="S438" s="183"/>
      <c r="T438" s="183"/>
    </row>
    <row r="439" spans="1:20" x14ac:dyDescent="0.3">
      <c r="A439" s="183"/>
      <c r="B439" s="183"/>
      <c r="C439" s="183"/>
      <c r="D439" s="183"/>
      <c r="E439" s="501"/>
      <c r="F439" s="183"/>
      <c r="G439" s="183"/>
      <c r="H439" s="183"/>
      <c r="I439" s="183"/>
      <c r="J439" s="183"/>
      <c r="K439" s="183"/>
      <c r="L439" s="183"/>
      <c r="M439" s="183"/>
      <c r="N439" s="183"/>
      <c r="O439" s="183"/>
      <c r="P439" s="183"/>
      <c r="Q439" s="183"/>
      <c r="R439" s="183"/>
      <c r="S439" s="183"/>
      <c r="T439" s="183"/>
    </row>
    <row r="440" spans="1:20" x14ac:dyDescent="0.3">
      <c r="A440" s="183"/>
      <c r="B440" s="183"/>
      <c r="C440" s="183"/>
      <c r="D440" s="183"/>
      <c r="E440" s="501"/>
      <c r="F440" s="183"/>
      <c r="G440" s="183"/>
      <c r="H440" s="183"/>
      <c r="I440" s="183"/>
      <c r="J440" s="183"/>
      <c r="K440" s="183"/>
      <c r="L440" s="183"/>
      <c r="M440" s="183"/>
      <c r="N440" s="183"/>
      <c r="O440" s="183"/>
      <c r="P440" s="183"/>
      <c r="Q440" s="183"/>
      <c r="R440" s="183"/>
      <c r="S440" s="183"/>
      <c r="T440" s="183"/>
    </row>
    <row r="441" spans="1:20" x14ac:dyDescent="0.3">
      <c r="A441" s="183"/>
      <c r="B441" s="183"/>
      <c r="C441" s="183"/>
      <c r="D441" s="183"/>
      <c r="E441" s="501"/>
      <c r="F441" s="183"/>
      <c r="G441" s="183"/>
      <c r="H441" s="183"/>
      <c r="I441" s="183"/>
      <c r="J441" s="183"/>
      <c r="K441" s="183"/>
      <c r="L441" s="183"/>
      <c r="M441" s="183"/>
      <c r="N441" s="183"/>
      <c r="O441" s="183"/>
      <c r="P441" s="183"/>
      <c r="Q441" s="183"/>
      <c r="R441" s="183"/>
      <c r="S441" s="183"/>
      <c r="T441" s="183"/>
    </row>
    <row r="442" spans="1:20" x14ac:dyDescent="0.3">
      <c r="A442" s="183"/>
      <c r="B442" s="183"/>
      <c r="C442" s="183"/>
      <c r="D442" s="183"/>
      <c r="E442" s="501"/>
      <c r="F442" s="183"/>
      <c r="G442" s="183"/>
      <c r="H442" s="183"/>
      <c r="I442" s="183"/>
      <c r="J442" s="183"/>
      <c r="K442" s="183"/>
      <c r="L442" s="183"/>
      <c r="M442" s="183"/>
      <c r="N442" s="183"/>
      <c r="O442" s="183"/>
      <c r="P442" s="183"/>
      <c r="Q442" s="183"/>
      <c r="R442" s="183"/>
      <c r="S442" s="183"/>
      <c r="T442" s="183"/>
    </row>
    <row r="443" spans="1:20" x14ac:dyDescent="0.3">
      <c r="A443" s="183"/>
      <c r="B443" s="183"/>
      <c r="C443" s="183"/>
      <c r="D443" s="183"/>
      <c r="E443" s="501"/>
      <c r="F443" s="183"/>
      <c r="G443" s="183"/>
      <c r="H443" s="183"/>
      <c r="I443" s="183"/>
      <c r="J443" s="183"/>
      <c r="K443" s="183"/>
      <c r="L443" s="183"/>
      <c r="M443" s="183"/>
      <c r="N443" s="183"/>
      <c r="O443" s="183"/>
      <c r="P443" s="183"/>
      <c r="Q443" s="183"/>
      <c r="R443" s="183"/>
      <c r="S443" s="183"/>
      <c r="T443" s="183"/>
    </row>
    <row r="444" spans="1:20" x14ac:dyDescent="0.3">
      <c r="A444" s="183"/>
      <c r="B444" s="183"/>
      <c r="C444" s="183"/>
      <c r="D444" s="183"/>
      <c r="E444" s="501"/>
      <c r="F444" s="183"/>
      <c r="G444" s="183"/>
      <c r="H444" s="183"/>
      <c r="I444" s="183"/>
      <c r="J444" s="183"/>
      <c r="K444" s="183"/>
      <c r="L444" s="183"/>
      <c r="M444" s="183"/>
      <c r="N444" s="183"/>
      <c r="O444" s="183"/>
      <c r="P444" s="183"/>
      <c r="Q444" s="183"/>
      <c r="R444" s="183"/>
      <c r="S444" s="183"/>
      <c r="T444" s="183"/>
    </row>
    <row r="445" spans="1:20" x14ac:dyDescent="0.3">
      <c r="A445" s="183"/>
      <c r="B445" s="183"/>
      <c r="C445" s="183"/>
      <c r="D445" s="183"/>
      <c r="E445" s="501"/>
      <c r="F445" s="183"/>
      <c r="G445" s="183"/>
      <c r="H445" s="183"/>
      <c r="I445" s="183"/>
      <c r="J445" s="183"/>
      <c r="K445" s="183"/>
      <c r="L445" s="183"/>
      <c r="M445" s="183"/>
      <c r="N445" s="183"/>
      <c r="O445" s="183"/>
      <c r="P445" s="183"/>
      <c r="Q445" s="183"/>
      <c r="R445" s="183"/>
      <c r="S445" s="183"/>
      <c r="T445" s="183"/>
    </row>
    <row r="446" spans="1:20" x14ac:dyDescent="0.3">
      <c r="A446" s="183"/>
      <c r="B446" s="183"/>
      <c r="C446" s="183"/>
      <c r="D446" s="183"/>
      <c r="E446" s="501"/>
      <c r="F446" s="183"/>
      <c r="G446" s="183"/>
      <c r="H446" s="183"/>
      <c r="I446" s="183"/>
      <c r="J446" s="183"/>
      <c r="K446" s="183"/>
      <c r="L446" s="183"/>
      <c r="M446" s="183"/>
      <c r="N446" s="183"/>
      <c r="O446" s="183"/>
      <c r="P446" s="183"/>
      <c r="Q446" s="183"/>
      <c r="R446" s="183"/>
      <c r="S446" s="183"/>
      <c r="T446" s="183"/>
    </row>
    <row r="447" spans="1:20" x14ac:dyDescent="0.3">
      <c r="A447" s="183"/>
      <c r="B447" s="183"/>
      <c r="C447" s="183"/>
      <c r="D447" s="183"/>
      <c r="E447" s="501"/>
      <c r="F447" s="183"/>
      <c r="G447" s="183"/>
      <c r="H447" s="183"/>
      <c r="I447" s="183"/>
      <c r="J447" s="183"/>
      <c r="K447" s="183"/>
      <c r="L447" s="183"/>
      <c r="M447" s="183"/>
      <c r="N447" s="183"/>
      <c r="O447" s="183"/>
      <c r="P447" s="183"/>
      <c r="Q447" s="183"/>
      <c r="R447" s="183"/>
      <c r="S447" s="183"/>
      <c r="T447" s="183"/>
    </row>
    <row r="448" spans="1:20" x14ac:dyDescent="0.3">
      <c r="A448" s="183"/>
      <c r="B448" s="183"/>
      <c r="C448" s="183"/>
      <c r="D448" s="183"/>
      <c r="E448" s="501"/>
      <c r="F448" s="183"/>
      <c r="G448" s="183"/>
      <c r="H448" s="183"/>
      <c r="I448" s="183"/>
      <c r="J448" s="183"/>
      <c r="K448" s="183"/>
      <c r="L448" s="183"/>
      <c r="M448" s="183"/>
      <c r="N448" s="183"/>
      <c r="O448" s="183"/>
      <c r="P448" s="183"/>
      <c r="Q448" s="183"/>
      <c r="R448" s="183"/>
      <c r="S448" s="183"/>
      <c r="T448" s="183"/>
    </row>
    <row r="449" spans="1:20" x14ac:dyDescent="0.3">
      <c r="A449" s="183"/>
      <c r="B449" s="183"/>
      <c r="C449" s="183"/>
      <c r="D449" s="183"/>
      <c r="E449" s="501"/>
      <c r="F449" s="183"/>
      <c r="G449" s="183"/>
      <c r="H449" s="183"/>
      <c r="I449" s="183"/>
      <c r="J449" s="183"/>
      <c r="K449" s="183"/>
      <c r="L449" s="183"/>
      <c r="M449" s="183"/>
      <c r="N449" s="183"/>
      <c r="O449" s="183"/>
      <c r="P449" s="183"/>
      <c r="Q449" s="183"/>
      <c r="R449" s="183"/>
      <c r="S449" s="183"/>
      <c r="T449" s="183"/>
    </row>
    <row r="450" spans="1:20" x14ac:dyDescent="0.3">
      <c r="A450" s="183"/>
      <c r="B450" s="183"/>
      <c r="C450" s="183"/>
      <c r="D450" s="183"/>
      <c r="E450" s="501"/>
      <c r="F450" s="183"/>
      <c r="G450" s="183"/>
      <c r="H450" s="183"/>
      <c r="I450" s="183"/>
      <c r="J450" s="183"/>
      <c r="K450" s="183"/>
      <c r="L450" s="183"/>
      <c r="M450" s="183"/>
      <c r="N450" s="183"/>
      <c r="O450" s="183"/>
      <c r="P450" s="183"/>
      <c r="Q450" s="183"/>
      <c r="R450" s="183"/>
      <c r="S450" s="183"/>
      <c r="T450" s="183"/>
    </row>
    <row r="451" spans="1:20" x14ac:dyDescent="0.3">
      <c r="A451" s="183"/>
      <c r="B451" s="183"/>
      <c r="C451" s="183"/>
      <c r="D451" s="183"/>
      <c r="E451" s="501"/>
      <c r="F451" s="183"/>
      <c r="G451" s="183"/>
      <c r="H451" s="183"/>
      <c r="I451" s="183"/>
      <c r="J451" s="183"/>
      <c r="K451" s="183"/>
      <c r="L451" s="183"/>
      <c r="M451" s="183"/>
      <c r="N451" s="183"/>
      <c r="O451" s="183"/>
      <c r="P451" s="183"/>
      <c r="Q451" s="183"/>
      <c r="R451" s="183"/>
      <c r="S451" s="183"/>
      <c r="T451" s="183"/>
    </row>
    <row r="452" spans="1:20" x14ac:dyDescent="0.3">
      <c r="A452" s="183"/>
      <c r="B452" s="183"/>
      <c r="C452" s="183"/>
      <c r="D452" s="183"/>
      <c r="E452" s="501"/>
      <c r="F452" s="183"/>
      <c r="G452" s="183"/>
      <c r="H452" s="183"/>
      <c r="I452" s="183"/>
      <c r="J452" s="183"/>
      <c r="K452" s="183"/>
      <c r="L452" s="183"/>
      <c r="M452" s="183"/>
      <c r="N452" s="183"/>
      <c r="O452" s="183"/>
      <c r="P452" s="183"/>
      <c r="Q452" s="183"/>
      <c r="R452" s="183"/>
      <c r="S452" s="183"/>
      <c r="T452" s="183"/>
    </row>
    <row r="453" spans="1:20" x14ac:dyDescent="0.3">
      <c r="A453" s="183"/>
      <c r="B453" s="183"/>
      <c r="C453" s="183"/>
      <c r="D453" s="183"/>
      <c r="E453" s="501"/>
      <c r="F453" s="183"/>
      <c r="G453" s="183"/>
      <c r="H453" s="183"/>
      <c r="I453" s="183"/>
      <c r="J453" s="183"/>
      <c r="K453" s="183"/>
      <c r="L453" s="183"/>
      <c r="M453" s="183"/>
      <c r="N453" s="183"/>
      <c r="O453" s="183"/>
      <c r="P453" s="183"/>
      <c r="Q453" s="183"/>
      <c r="R453" s="183"/>
      <c r="S453" s="183"/>
      <c r="T453" s="183"/>
    </row>
    <row r="454" spans="1:20" x14ac:dyDescent="0.3">
      <c r="A454" s="183"/>
      <c r="B454" s="183"/>
      <c r="C454" s="183"/>
      <c r="D454" s="183"/>
      <c r="E454" s="501"/>
      <c r="F454" s="183"/>
      <c r="G454" s="183"/>
      <c r="H454" s="183"/>
      <c r="I454" s="183"/>
      <c r="J454" s="183"/>
      <c r="K454" s="183"/>
      <c r="L454" s="183"/>
      <c r="M454" s="183"/>
      <c r="N454" s="183"/>
      <c r="O454" s="183"/>
      <c r="P454" s="183"/>
      <c r="Q454" s="183"/>
      <c r="R454" s="183"/>
      <c r="S454" s="183"/>
      <c r="T454" s="183"/>
    </row>
    <row r="455" spans="1:20" x14ac:dyDescent="0.3">
      <c r="A455" s="183"/>
      <c r="B455" s="183"/>
      <c r="C455" s="183"/>
      <c r="D455" s="183"/>
      <c r="E455" s="501"/>
      <c r="F455" s="183"/>
      <c r="G455" s="183"/>
      <c r="H455" s="183"/>
      <c r="I455" s="183"/>
      <c r="J455" s="183"/>
      <c r="K455" s="183"/>
      <c r="L455" s="183"/>
      <c r="M455" s="183"/>
      <c r="N455" s="183"/>
      <c r="O455" s="183"/>
      <c r="P455" s="183"/>
      <c r="Q455" s="183"/>
      <c r="R455" s="183"/>
      <c r="S455" s="183"/>
      <c r="T455" s="183"/>
    </row>
    <row r="456" spans="1:20" x14ac:dyDescent="0.3">
      <c r="A456" s="183"/>
      <c r="B456" s="183"/>
      <c r="C456" s="183"/>
      <c r="D456" s="183"/>
      <c r="E456" s="501"/>
      <c r="F456" s="183"/>
      <c r="G456" s="183"/>
      <c r="H456" s="183"/>
      <c r="I456" s="183"/>
      <c r="J456" s="183"/>
      <c r="K456" s="183"/>
      <c r="L456" s="183"/>
      <c r="M456" s="183"/>
      <c r="N456" s="183"/>
      <c r="O456" s="183"/>
      <c r="P456" s="183"/>
      <c r="Q456" s="183"/>
      <c r="R456" s="183"/>
      <c r="S456" s="183"/>
      <c r="T456" s="183"/>
    </row>
    <row r="457" spans="1:20" x14ac:dyDescent="0.3">
      <c r="A457" s="183"/>
      <c r="B457" s="183"/>
      <c r="C457" s="183"/>
      <c r="D457" s="183"/>
      <c r="E457" s="501"/>
      <c r="F457" s="183"/>
      <c r="G457" s="183"/>
      <c r="H457" s="183"/>
      <c r="I457" s="183"/>
      <c r="J457" s="183"/>
      <c r="K457" s="183"/>
      <c r="L457" s="183"/>
      <c r="M457" s="183"/>
      <c r="N457" s="183"/>
      <c r="O457" s="183"/>
      <c r="P457" s="183"/>
      <c r="Q457" s="183"/>
      <c r="R457" s="183"/>
      <c r="S457" s="183"/>
      <c r="T457" s="183"/>
    </row>
    <row r="458" spans="1:20" x14ac:dyDescent="0.3">
      <c r="A458" s="183"/>
      <c r="B458" s="183"/>
      <c r="C458" s="183"/>
      <c r="D458" s="183"/>
      <c r="E458" s="501"/>
      <c r="F458" s="183"/>
      <c r="G458" s="183"/>
      <c r="H458" s="183"/>
      <c r="I458" s="183"/>
      <c r="J458" s="183"/>
      <c r="K458" s="183"/>
      <c r="L458" s="183"/>
      <c r="M458" s="183"/>
      <c r="N458" s="183"/>
      <c r="O458" s="183"/>
      <c r="P458" s="183"/>
      <c r="Q458" s="183"/>
      <c r="R458" s="183"/>
      <c r="S458" s="183"/>
      <c r="T458" s="183"/>
    </row>
    <row r="459" spans="1:20" x14ac:dyDescent="0.3">
      <c r="A459" s="183"/>
      <c r="B459" s="183"/>
      <c r="C459" s="183"/>
      <c r="D459" s="183"/>
      <c r="E459" s="501"/>
      <c r="F459" s="183"/>
      <c r="G459" s="183"/>
      <c r="H459" s="183"/>
      <c r="I459" s="183"/>
      <c r="J459" s="183"/>
      <c r="K459" s="183"/>
      <c r="L459" s="183"/>
      <c r="M459" s="183"/>
      <c r="N459" s="183"/>
      <c r="O459" s="183"/>
      <c r="P459" s="183"/>
      <c r="Q459" s="183"/>
      <c r="R459" s="183"/>
      <c r="S459" s="183"/>
      <c r="T459" s="183"/>
    </row>
    <row r="460" spans="1:20" x14ac:dyDescent="0.3">
      <c r="A460" s="183"/>
      <c r="B460" s="183"/>
      <c r="C460" s="183"/>
      <c r="D460" s="183"/>
      <c r="E460" s="501"/>
      <c r="F460" s="183"/>
      <c r="G460" s="183"/>
      <c r="H460" s="183"/>
      <c r="I460" s="183"/>
      <c r="J460" s="183"/>
      <c r="K460" s="183"/>
      <c r="L460" s="183"/>
      <c r="M460" s="183"/>
      <c r="N460" s="183"/>
      <c r="O460" s="183"/>
      <c r="P460" s="183"/>
      <c r="Q460" s="183"/>
      <c r="R460" s="183"/>
      <c r="S460" s="183"/>
      <c r="T460" s="183"/>
    </row>
    <row r="461" spans="1:20" x14ac:dyDescent="0.3">
      <c r="A461" s="183"/>
      <c r="B461" s="183"/>
      <c r="C461" s="183"/>
      <c r="D461" s="183"/>
      <c r="E461" s="501"/>
      <c r="F461" s="183"/>
      <c r="G461" s="183"/>
      <c r="H461" s="183"/>
      <c r="I461" s="183"/>
      <c r="J461" s="183"/>
      <c r="K461" s="183"/>
      <c r="L461" s="183"/>
      <c r="M461" s="183"/>
      <c r="N461" s="183"/>
      <c r="O461" s="183"/>
      <c r="P461" s="183"/>
      <c r="Q461" s="183"/>
      <c r="R461" s="183"/>
      <c r="S461" s="183"/>
      <c r="T461" s="183"/>
    </row>
    <row r="462" spans="1:20" x14ac:dyDescent="0.3">
      <c r="A462" s="183"/>
      <c r="B462" s="183"/>
      <c r="C462" s="183"/>
      <c r="D462" s="183"/>
      <c r="E462" s="501"/>
      <c r="F462" s="183"/>
      <c r="G462" s="183"/>
      <c r="H462" s="183"/>
      <c r="I462" s="183"/>
      <c r="J462" s="183"/>
      <c r="K462" s="183"/>
      <c r="L462" s="183"/>
      <c r="M462" s="183"/>
      <c r="N462" s="183"/>
      <c r="O462" s="183"/>
      <c r="P462" s="183"/>
      <c r="Q462" s="183"/>
      <c r="R462" s="183"/>
      <c r="S462" s="183"/>
      <c r="T462" s="183"/>
    </row>
    <row r="463" spans="1:20" x14ac:dyDescent="0.3">
      <c r="A463" s="183"/>
      <c r="B463" s="183"/>
      <c r="C463" s="183"/>
      <c r="D463" s="183"/>
      <c r="E463" s="501"/>
      <c r="F463" s="183"/>
      <c r="G463" s="183"/>
      <c r="H463" s="183"/>
      <c r="I463" s="183"/>
      <c r="J463" s="183"/>
      <c r="K463" s="183"/>
      <c r="L463" s="183"/>
      <c r="M463" s="183"/>
      <c r="N463" s="183"/>
      <c r="O463" s="183"/>
      <c r="P463" s="183"/>
      <c r="Q463" s="183"/>
      <c r="R463" s="183"/>
      <c r="S463" s="183"/>
      <c r="T463" s="183"/>
    </row>
    <row r="464" spans="1:20" x14ac:dyDescent="0.3">
      <c r="A464" s="183"/>
      <c r="B464" s="183"/>
      <c r="C464" s="183"/>
      <c r="D464" s="183"/>
      <c r="E464" s="501"/>
      <c r="F464" s="183"/>
      <c r="G464" s="183"/>
      <c r="H464" s="183"/>
      <c r="I464" s="183"/>
      <c r="J464" s="183"/>
      <c r="K464" s="183"/>
      <c r="L464" s="183"/>
      <c r="M464" s="183"/>
      <c r="N464" s="183"/>
      <c r="O464" s="183"/>
      <c r="P464" s="183"/>
      <c r="Q464" s="183"/>
      <c r="R464" s="183"/>
      <c r="S464" s="183"/>
      <c r="T464" s="183"/>
    </row>
    <row r="465" spans="1:20" x14ac:dyDescent="0.3">
      <c r="A465" s="183"/>
      <c r="B465" s="183"/>
      <c r="C465" s="183"/>
      <c r="D465" s="183"/>
      <c r="E465" s="501"/>
      <c r="F465" s="183"/>
      <c r="G465" s="183"/>
      <c r="H465" s="183"/>
      <c r="I465" s="183"/>
      <c r="J465" s="183"/>
      <c r="K465" s="183"/>
      <c r="L465" s="183"/>
      <c r="M465" s="183"/>
      <c r="N465" s="183"/>
      <c r="O465" s="183"/>
      <c r="P465" s="183"/>
      <c r="Q465" s="183"/>
      <c r="R465" s="183"/>
      <c r="S465" s="183"/>
      <c r="T465" s="183"/>
    </row>
    <row r="466" spans="1:20" x14ac:dyDescent="0.3">
      <c r="A466" s="183"/>
      <c r="B466" s="183"/>
      <c r="C466" s="183"/>
      <c r="D466" s="183"/>
      <c r="E466" s="501"/>
      <c r="F466" s="183"/>
      <c r="G466" s="183"/>
      <c r="H466" s="183"/>
      <c r="I466" s="183"/>
      <c r="J466" s="183"/>
      <c r="K466" s="183"/>
      <c r="L466" s="183"/>
      <c r="M466" s="183"/>
      <c r="N466" s="183"/>
      <c r="O466" s="183"/>
      <c r="P466" s="183"/>
      <c r="Q466" s="183"/>
      <c r="R466" s="183"/>
      <c r="S466" s="183"/>
      <c r="T466" s="183"/>
    </row>
    <row r="467" spans="1:20" x14ac:dyDescent="0.3">
      <c r="A467" s="183"/>
      <c r="B467" s="183"/>
      <c r="C467" s="183"/>
      <c r="D467" s="183"/>
      <c r="E467" s="501"/>
      <c r="F467" s="183"/>
      <c r="G467" s="183"/>
      <c r="H467" s="183"/>
      <c r="I467" s="183"/>
      <c r="J467" s="183"/>
      <c r="K467" s="183"/>
      <c r="L467" s="183"/>
      <c r="M467" s="183"/>
      <c r="N467" s="183"/>
      <c r="O467" s="183"/>
      <c r="P467" s="183"/>
      <c r="Q467" s="183"/>
      <c r="R467" s="183"/>
      <c r="S467" s="183"/>
      <c r="T467" s="183"/>
    </row>
    <row r="468" spans="1:20" x14ac:dyDescent="0.3">
      <c r="A468" s="183"/>
      <c r="B468" s="183"/>
      <c r="C468" s="183"/>
      <c r="D468" s="183"/>
      <c r="E468" s="501"/>
      <c r="F468" s="183"/>
      <c r="G468" s="183"/>
      <c r="H468" s="183"/>
      <c r="I468" s="183"/>
      <c r="J468" s="183"/>
      <c r="K468" s="183"/>
      <c r="L468" s="183"/>
      <c r="M468" s="183"/>
      <c r="N468" s="183"/>
      <c r="O468" s="183"/>
      <c r="P468" s="183"/>
      <c r="Q468" s="183"/>
      <c r="R468" s="183"/>
      <c r="S468" s="183"/>
      <c r="T468" s="183"/>
    </row>
    <row r="469" spans="1:20" x14ac:dyDescent="0.3">
      <c r="A469" s="183"/>
      <c r="B469" s="183"/>
      <c r="C469" s="183"/>
      <c r="D469" s="183"/>
      <c r="E469" s="501"/>
      <c r="F469" s="183"/>
      <c r="G469" s="183"/>
      <c r="H469" s="183"/>
      <c r="I469" s="183"/>
      <c r="J469" s="183"/>
      <c r="K469" s="183"/>
      <c r="L469" s="183"/>
      <c r="M469" s="183"/>
      <c r="N469" s="183"/>
      <c r="O469" s="183"/>
      <c r="P469" s="183"/>
      <c r="Q469" s="183"/>
      <c r="R469" s="183"/>
      <c r="S469" s="183"/>
      <c r="T469" s="183"/>
    </row>
    <row r="470" spans="1:20" x14ac:dyDescent="0.3">
      <c r="A470" s="183"/>
      <c r="B470" s="183"/>
      <c r="C470" s="183"/>
      <c r="D470" s="183"/>
      <c r="E470" s="501"/>
      <c r="F470" s="183"/>
      <c r="G470" s="183"/>
      <c r="H470" s="183"/>
      <c r="I470" s="183"/>
      <c r="J470" s="183"/>
      <c r="K470" s="183"/>
      <c r="L470" s="183"/>
      <c r="M470" s="183"/>
      <c r="N470" s="183"/>
      <c r="O470" s="183"/>
      <c r="P470" s="183"/>
      <c r="Q470" s="183"/>
      <c r="R470" s="183"/>
      <c r="S470" s="183"/>
      <c r="T470" s="183"/>
    </row>
    <row r="471" spans="1:20" x14ac:dyDescent="0.3">
      <c r="A471" s="183"/>
      <c r="B471" s="183"/>
      <c r="C471" s="183"/>
      <c r="D471" s="183"/>
      <c r="E471" s="501"/>
      <c r="F471" s="183"/>
      <c r="G471" s="183"/>
      <c r="H471" s="183"/>
      <c r="I471" s="183"/>
      <c r="J471" s="183"/>
      <c r="K471" s="183"/>
      <c r="L471" s="183"/>
      <c r="M471" s="183"/>
      <c r="N471" s="183"/>
      <c r="O471" s="183"/>
      <c r="P471" s="183"/>
      <c r="Q471" s="183"/>
      <c r="R471" s="183"/>
      <c r="S471" s="183"/>
      <c r="T471" s="183"/>
    </row>
    <row r="472" spans="1:20" x14ac:dyDescent="0.3">
      <c r="A472" s="183"/>
      <c r="B472" s="183"/>
      <c r="C472" s="183"/>
      <c r="D472" s="183"/>
      <c r="E472" s="501"/>
      <c r="F472" s="183"/>
      <c r="G472" s="183"/>
      <c r="H472" s="183"/>
      <c r="I472" s="183"/>
      <c r="J472" s="183"/>
      <c r="K472" s="183"/>
      <c r="L472" s="183"/>
      <c r="M472" s="183"/>
      <c r="N472" s="183"/>
      <c r="O472" s="183"/>
      <c r="P472" s="183"/>
      <c r="Q472" s="183"/>
      <c r="R472" s="183"/>
      <c r="S472" s="183"/>
      <c r="T472" s="183"/>
    </row>
    <row r="473" spans="1:20" x14ac:dyDescent="0.3">
      <c r="A473" s="183"/>
      <c r="B473" s="183"/>
      <c r="C473" s="183"/>
      <c r="D473" s="183"/>
      <c r="E473" s="501"/>
      <c r="F473" s="183"/>
      <c r="G473" s="183"/>
      <c r="H473" s="183"/>
      <c r="I473" s="183"/>
      <c r="J473" s="183"/>
      <c r="K473" s="183"/>
      <c r="L473" s="183"/>
      <c r="M473" s="183"/>
      <c r="N473" s="183"/>
      <c r="O473" s="183"/>
      <c r="P473" s="183"/>
      <c r="Q473" s="183"/>
      <c r="R473" s="183"/>
      <c r="S473" s="183"/>
      <c r="T473" s="183"/>
    </row>
    <row r="474" spans="1:20" x14ac:dyDescent="0.3">
      <c r="A474" s="183"/>
      <c r="B474" s="183"/>
      <c r="C474" s="183"/>
      <c r="D474" s="183"/>
      <c r="E474" s="501"/>
      <c r="F474" s="183"/>
      <c r="G474" s="183"/>
      <c r="H474" s="183"/>
      <c r="I474" s="183"/>
      <c r="J474" s="183"/>
      <c r="K474" s="183"/>
      <c r="L474" s="183"/>
      <c r="M474" s="183"/>
      <c r="N474" s="183"/>
      <c r="O474" s="183"/>
      <c r="P474" s="183"/>
      <c r="Q474" s="183"/>
      <c r="R474" s="183"/>
      <c r="S474" s="183"/>
      <c r="T474" s="183"/>
    </row>
    <row r="475" spans="1:20" x14ac:dyDescent="0.3">
      <c r="A475" s="183"/>
      <c r="B475" s="183"/>
      <c r="C475" s="183"/>
      <c r="D475" s="183"/>
      <c r="E475" s="501"/>
      <c r="F475" s="183"/>
      <c r="G475" s="183"/>
      <c r="H475" s="183"/>
      <c r="I475" s="183"/>
      <c r="J475" s="183"/>
      <c r="K475" s="183"/>
      <c r="L475" s="183"/>
      <c r="M475" s="183"/>
      <c r="N475" s="183"/>
      <c r="O475" s="183"/>
      <c r="P475" s="183"/>
      <c r="Q475" s="183"/>
      <c r="R475" s="183"/>
      <c r="S475" s="183"/>
      <c r="T475" s="183"/>
    </row>
    <row r="476" spans="1:20" x14ac:dyDescent="0.3">
      <c r="A476" s="183"/>
      <c r="B476" s="183"/>
      <c r="C476" s="183"/>
      <c r="D476" s="183"/>
      <c r="E476" s="501"/>
      <c r="F476" s="183"/>
      <c r="G476" s="183"/>
      <c r="H476" s="183"/>
      <c r="I476" s="183"/>
      <c r="J476" s="183"/>
      <c r="K476" s="183"/>
      <c r="L476" s="183"/>
      <c r="M476" s="183"/>
      <c r="N476" s="183"/>
      <c r="O476" s="183"/>
      <c r="P476" s="183"/>
      <c r="Q476" s="183"/>
      <c r="R476" s="183"/>
      <c r="S476" s="183"/>
      <c r="T476" s="183"/>
    </row>
    <row r="477" spans="1:20" x14ac:dyDescent="0.3">
      <c r="A477" s="183"/>
      <c r="B477" s="183"/>
      <c r="C477" s="183"/>
      <c r="D477" s="183"/>
      <c r="E477" s="501"/>
      <c r="F477" s="183"/>
      <c r="G477" s="183"/>
      <c r="H477" s="183"/>
      <c r="I477" s="183"/>
      <c r="J477" s="183"/>
      <c r="K477" s="183"/>
      <c r="L477" s="183"/>
      <c r="M477" s="183"/>
      <c r="N477" s="183"/>
      <c r="O477" s="183"/>
      <c r="P477" s="183"/>
      <c r="Q477" s="183"/>
      <c r="R477" s="183"/>
      <c r="S477" s="183"/>
      <c r="T477" s="183"/>
    </row>
    <row r="478" spans="1:20" x14ac:dyDescent="0.3">
      <c r="A478" s="183"/>
      <c r="B478" s="183"/>
      <c r="C478" s="183"/>
      <c r="D478" s="183"/>
      <c r="E478" s="501"/>
      <c r="F478" s="183"/>
      <c r="G478" s="183"/>
      <c r="H478" s="183"/>
      <c r="I478" s="183"/>
      <c r="J478" s="183"/>
      <c r="K478" s="183"/>
      <c r="L478" s="183"/>
      <c r="M478" s="183"/>
      <c r="N478" s="183"/>
      <c r="O478" s="183"/>
      <c r="P478" s="183"/>
      <c r="Q478" s="183"/>
      <c r="R478" s="183"/>
      <c r="S478" s="183"/>
      <c r="T478" s="183"/>
    </row>
    <row r="479" spans="1:20" x14ac:dyDescent="0.3">
      <c r="A479" s="183"/>
      <c r="B479" s="183"/>
      <c r="C479" s="183"/>
      <c r="D479" s="183"/>
      <c r="E479" s="501"/>
      <c r="F479" s="183"/>
      <c r="G479" s="183"/>
      <c r="H479" s="183"/>
      <c r="I479" s="183"/>
      <c r="J479" s="183"/>
      <c r="K479" s="183"/>
      <c r="L479" s="183"/>
      <c r="M479" s="183"/>
      <c r="N479" s="183"/>
      <c r="O479" s="183"/>
      <c r="P479" s="183"/>
      <c r="Q479" s="183"/>
      <c r="R479" s="183"/>
      <c r="S479" s="183"/>
      <c r="T479" s="183"/>
    </row>
    <row r="480" spans="1:20" x14ac:dyDescent="0.3">
      <c r="A480" s="183"/>
      <c r="B480" s="183"/>
      <c r="C480" s="183"/>
      <c r="D480" s="183"/>
      <c r="E480" s="501"/>
      <c r="F480" s="183"/>
      <c r="G480" s="183"/>
      <c r="H480" s="183"/>
      <c r="I480" s="183"/>
      <c r="J480" s="183"/>
      <c r="K480" s="183"/>
      <c r="L480" s="183"/>
      <c r="M480" s="183"/>
      <c r="N480" s="183"/>
      <c r="O480" s="183"/>
      <c r="P480" s="183"/>
      <c r="Q480" s="183"/>
      <c r="R480" s="183"/>
      <c r="S480" s="183"/>
      <c r="T480" s="183"/>
    </row>
    <row r="481" spans="1:20" x14ac:dyDescent="0.3">
      <c r="A481" s="183"/>
      <c r="B481" s="183"/>
      <c r="C481" s="183"/>
      <c r="D481" s="183"/>
      <c r="E481" s="501"/>
      <c r="F481" s="183"/>
      <c r="G481" s="183"/>
      <c r="H481" s="183"/>
      <c r="I481" s="183"/>
      <c r="J481" s="183"/>
      <c r="K481" s="183"/>
      <c r="L481" s="183"/>
      <c r="M481" s="183"/>
      <c r="N481" s="183"/>
      <c r="O481" s="183"/>
      <c r="P481" s="183"/>
      <c r="Q481" s="183"/>
      <c r="R481" s="183"/>
      <c r="S481" s="183"/>
      <c r="T481" s="183"/>
    </row>
    <row r="482" spans="1:20" x14ac:dyDescent="0.3">
      <c r="A482" s="183"/>
      <c r="B482" s="183"/>
      <c r="C482" s="183"/>
      <c r="D482" s="183"/>
      <c r="E482" s="501"/>
      <c r="F482" s="183"/>
      <c r="G482" s="183"/>
      <c r="H482" s="183"/>
      <c r="I482" s="183"/>
      <c r="J482" s="183"/>
      <c r="K482" s="183"/>
      <c r="L482" s="183"/>
      <c r="M482" s="183"/>
      <c r="N482" s="183"/>
      <c r="O482" s="183"/>
      <c r="P482" s="183"/>
      <c r="Q482" s="183"/>
      <c r="R482" s="183"/>
      <c r="S482" s="183"/>
      <c r="T482" s="183"/>
    </row>
    <row r="483" spans="1:20" x14ac:dyDescent="0.3">
      <c r="A483" s="183"/>
      <c r="B483" s="183"/>
      <c r="C483" s="183"/>
      <c r="D483" s="183"/>
      <c r="E483" s="501"/>
      <c r="F483" s="183"/>
      <c r="G483" s="183"/>
      <c r="H483" s="183"/>
      <c r="I483" s="183"/>
      <c r="J483" s="183"/>
      <c r="K483" s="183"/>
      <c r="L483" s="183"/>
      <c r="M483" s="183"/>
      <c r="N483" s="183"/>
      <c r="O483" s="183"/>
      <c r="P483" s="183"/>
      <c r="Q483" s="183"/>
      <c r="R483" s="183"/>
      <c r="S483" s="183"/>
      <c r="T483" s="183"/>
    </row>
    <row r="484" spans="1:20" x14ac:dyDescent="0.3">
      <c r="A484" s="183"/>
      <c r="B484" s="183"/>
      <c r="C484" s="183"/>
      <c r="D484" s="183"/>
      <c r="E484" s="501"/>
      <c r="F484" s="183"/>
      <c r="G484" s="183"/>
      <c r="H484" s="183"/>
      <c r="I484" s="183"/>
      <c r="J484" s="183"/>
      <c r="K484" s="183"/>
      <c r="L484" s="183"/>
      <c r="M484" s="183"/>
      <c r="N484" s="183"/>
      <c r="O484" s="183"/>
      <c r="P484" s="183"/>
      <c r="Q484" s="183"/>
      <c r="R484" s="183"/>
      <c r="S484" s="183"/>
      <c r="T484" s="183"/>
    </row>
    <row r="485" spans="1:20" x14ac:dyDescent="0.3">
      <c r="A485" s="183"/>
      <c r="B485" s="183"/>
      <c r="C485" s="183"/>
      <c r="D485" s="183"/>
      <c r="E485" s="501"/>
      <c r="F485" s="183"/>
      <c r="G485" s="183"/>
      <c r="H485" s="183"/>
      <c r="I485" s="183"/>
      <c r="J485" s="183"/>
      <c r="K485" s="183"/>
      <c r="L485" s="183"/>
      <c r="M485" s="183"/>
      <c r="N485" s="183"/>
      <c r="O485" s="183"/>
      <c r="P485" s="183"/>
      <c r="Q485" s="183"/>
      <c r="R485" s="183"/>
      <c r="S485" s="183"/>
      <c r="T485" s="183"/>
    </row>
    <row r="486" spans="1:20" x14ac:dyDescent="0.3">
      <c r="A486" s="183"/>
      <c r="B486" s="183"/>
      <c r="C486" s="183"/>
      <c r="D486" s="183"/>
      <c r="E486" s="501"/>
      <c r="F486" s="183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183"/>
      <c r="R486" s="183"/>
      <c r="S486" s="183"/>
      <c r="T486" s="183"/>
    </row>
    <row r="487" spans="1:20" x14ac:dyDescent="0.3">
      <c r="A487" s="183"/>
      <c r="B487" s="183"/>
      <c r="C487" s="183"/>
      <c r="D487" s="183"/>
      <c r="E487" s="501"/>
      <c r="F487" s="183"/>
      <c r="G487" s="183"/>
      <c r="H487" s="183"/>
      <c r="I487" s="183"/>
      <c r="J487" s="183"/>
      <c r="K487" s="183"/>
      <c r="L487" s="183"/>
      <c r="M487" s="183"/>
      <c r="N487" s="183"/>
      <c r="O487" s="183"/>
      <c r="P487" s="183"/>
      <c r="Q487" s="183"/>
      <c r="R487" s="183"/>
      <c r="S487" s="183"/>
      <c r="T487" s="183"/>
    </row>
    <row r="488" spans="1:20" x14ac:dyDescent="0.3">
      <c r="A488" s="183"/>
      <c r="B488" s="183"/>
      <c r="C488" s="183"/>
      <c r="D488" s="183"/>
      <c r="E488" s="501"/>
      <c r="F488" s="183"/>
      <c r="G488" s="183"/>
      <c r="H488" s="183"/>
      <c r="I488" s="183"/>
      <c r="J488" s="183"/>
      <c r="K488" s="183"/>
      <c r="L488" s="183"/>
      <c r="M488" s="183"/>
      <c r="N488" s="183"/>
      <c r="O488" s="183"/>
      <c r="P488" s="183"/>
      <c r="Q488" s="183"/>
      <c r="R488" s="183"/>
      <c r="S488" s="183"/>
      <c r="T488" s="183"/>
    </row>
    <row r="489" spans="1:20" x14ac:dyDescent="0.3">
      <c r="A489" s="183"/>
      <c r="B489" s="183"/>
      <c r="C489" s="183"/>
      <c r="D489" s="183"/>
      <c r="E489" s="501"/>
      <c r="F489" s="183"/>
      <c r="G489" s="183"/>
      <c r="H489" s="183"/>
      <c r="I489" s="183"/>
      <c r="J489" s="183"/>
      <c r="K489" s="183"/>
      <c r="L489" s="183"/>
      <c r="M489" s="183"/>
      <c r="N489" s="183"/>
      <c r="O489" s="183"/>
      <c r="P489" s="183"/>
      <c r="Q489" s="183"/>
      <c r="R489" s="183"/>
      <c r="S489" s="183"/>
      <c r="T489" s="183"/>
    </row>
    <row r="490" spans="1:20" x14ac:dyDescent="0.3">
      <c r="A490" s="183"/>
      <c r="B490" s="183"/>
      <c r="C490" s="183"/>
      <c r="D490" s="183"/>
      <c r="E490" s="501"/>
      <c r="F490" s="183"/>
      <c r="G490" s="183"/>
      <c r="H490" s="183"/>
      <c r="I490" s="183"/>
      <c r="J490" s="183"/>
      <c r="K490" s="183"/>
      <c r="L490" s="183"/>
      <c r="M490" s="183"/>
      <c r="N490" s="183"/>
      <c r="O490" s="183"/>
      <c r="P490" s="183"/>
      <c r="Q490" s="183"/>
      <c r="R490" s="183"/>
      <c r="S490" s="183"/>
      <c r="T490" s="183"/>
    </row>
    <row r="491" spans="1:20" x14ac:dyDescent="0.3">
      <c r="A491" s="183"/>
      <c r="B491" s="183"/>
      <c r="C491" s="183"/>
      <c r="D491" s="183"/>
      <c r="E491" s="501"/>
      <c r="F491" s="183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83"/>
      <c r="R491" s="183"/>
      <c r="S491" s="183"/>
      <c r="T491" s="183"/>
    </row>
    <row r="492" spans="1:20" x14ac:dyDescent="0.3">
      <c r="A492" s="183"/>
      <c r="B492" s="183"/>
      <c r="C492" s="183"/>
      <c r="D492" s="183"/>
      <c r="E492" s="501"/>
      <c r="F492" s="183"/>
      <c r="G492" s="183"/>
      <c r="H492" s="183"/>
      <c r="I492" s="183"/>
      <c r="J492" s="183"/>
      <c r="K492" s="183"/>
      <c r="L492" s="183"/>
      <c r="M492" s="183"/>
      <c r="N492" s="183"/>
      <c r="O492" s="183"/>
      <c r="P492" s="183"/>
      <c r="Q492" s="183"/>
      <c r="R492" s="183"/>
      <c r="S492" s="183"/>
      <c r="T492" s="183"/>
    </row>
    <row r="493" spans="1:20" x14ac:dyDescent="0.3">
      <c r="A493" s="183"/>
      <c r="B493" s="183"/>
      <c r="C493" s="183"/>
      <c r="D493" s="183"/>
      <c r="E493" s="501"/>
      <c r="F493" s="183"/>
      <c r="G493" s="183"/>
      <c r="H493" s="183"/>
      <c r="I493" s="183"/>
      <c r="J493" s="183"/>
      <c r="K493" s="183"/>
      <c r="L493" s="183"/>
      <c r="M493" s="183"/>
      <c r="N493" s="183"/>
      <c r="O493" s="183"/>
      <c r="P493" s="183"/>
      <c r="Q493" s="183"/>
      <c r="R493" s="183"/>
      <c r="S493" s="183"/>
      <c r="T493" s="183"/>
    </row>
    <row r="494" spans="1:20" x14ac:dyDescent="0.3">
      <c r="A494" s="183"/>
      <c r="B494" s="183"/>
      <c r="C494" s="183"/>
      <c r="D494" s="183"/>
      <c r="E494" s="501"/>
      <c r="F494" s="183"/>
      <c r="G494" s="183"/>
      <c r="H494" s="183"/>
      <c r="I494" s="183"/>
      <c r="J494" s="183"/>
      <c r="K494" s="183"/>
      <c r="L494" s="183"/>
      <c r="M494" s="183"/>
      <c r="N494" s="183"/>
      <c r="O494" s="183"/>
      <c r="P494" s="183"/>
      <c r="Q494" s="183"/>
      <c r="R494" s="183"/>
      <c r="S494" s="183"/>
      <c r="T494" s="183"/>
    </row>
    <row r="495" spans="1:20" x14ac:dyDescent="0.3">
      <c r="A495" s="183"/>
      <c r="B495" s="183"/>
      <c r="C495" s="183"/>
      <c r="D495" s="183"/>
      <c r="E495" s="501"/>
      <c r="F495" s="183"/>
      <c r="G495" s="183"/>
      <c r="H495" s="183"/>
      <c r="I495" s="183"/>
      <c r="J495" s="183"/>
      <c r="K495" s="183"/>
      <c r="L495" s="183"/>
      <c r="M495" s="183"/>
      <c r="N495" s="183"/>
      <c r="O495" s="183"/>
      <c r="P495" s="183"/>
      <c r="Q495" s="183"/>
      <c r="R495" s="183"/>
      <c r="S495" s="183"/>
      <c r="T495" s="183"/>
    </row>
    <row r="496" spans="1:20" x14ac:dyDescent="0.3">
      <c r="A496" s="183"/>
      <c r="B496" s="183"/>
      <c r="C496" s="183"/>
      <c r="D496" s="183"/>
      <c r="E496" s="501"/>
      <c r="F496" s="183"/>
      <c r="G496" s="183"/>
      <c r="H496" s="183"/>
      <c r="I496" s="183"/>
      <c r="J496" s="183"/>
      <c r="K496" s="183"/>
      <c r="L496" s="183"/>
      <c r="M496" s="183"/>
      <c r="N496" s="183"/>
      <c r="O496" s="183"/>
      <c r="P496" s="183"/>
      <c r="Q496" s="183"/>
      <c r="R496" s="183"/>
      <c r="S496" s="183"/>
      <c r="T496" s="183"/>
    </row>
    <row r="497" spans="1:20" x14ac:dyDescent="0.3">
      <c r="A497" s="183"/>
      <c r="B497" s="183"/>
      <c r="C497" s="183"/>
      <c r="D497" s="183"/>
      <c r="E497" s="501"/>
      <c r="F497" s="183"/>
      <c r="G497" s="183"/>
      <c r="H497" s="183"/>
      <c r="I497" s="183"/>
      <c r="J497" s="183"/>
      <c r="K497" s="183"/>
      <c r="L497" s="183"/>
      <c r="M497" s="183"/>
      <c r="N497" s="183"/>
      <c r="O497" s="183"/>
      <c r="P497" s="183"/>
      <c r="Q497" s="183"/>
      <c r="R497" s="183"/>
      <c r="S497" s="183"/>
      <c r="T497" s="183"/>
    </row>
    <row r="498" spans="1:20" x14ac:dyDescent="0.3">
      <c r="A498" s="183"/>
      <c r="B498" s="183"/>
      <c r="C498" s="183"/>
      <c r="D498" s="183"/>
      <c r="E498" s="501"/>
      <c r="F498" s="183"/>
      <c r="G498" s="183"/>
      <c r="H498" s="183"/>
      <c r="I498" s="183"/>
      <c r="J498" s="183"/>
      <c r="K498" s="183"/>
      <c r="L498" s="183"/>
      <c r="M498" s="183"/>
      <c r="N498" s="183"/>
      <c r="O498" s="183"/>
      <c r="P498" s="183"/>
      <c r="Q498" s="183"/>
      <c r="R498" s="183"/>
      <c r="S498" s="183"/>
      <c r="T498" s="183"/>
    </row>
    <row r="499" spans="1:20" x14ac:dyDescent="0.3">
      <c r="A499" s="183"/>
      <c r="B499" s="183"/>
      <c r="C499" s="183"/>
      <c r="D499" s="183"/>
      <c r="E499" s="501"/>
      <c r="F499" s="183"/>
      <c r="G499" s="183"/>
      <c r="H499" s="183"/>
      <c r="I499" s="183"/>
      <c r="J499" s="183"/>
      <c r="K499" s="183"/>
      <c r="L499" s="183"/>
      <c r="M499" s="183"/>
      <c r="N499" s="183"/>
      <c r="O499" s="183"/>
      <c r="P499" s="183"/>
      <c r="Q499" s="183"/>
      <c r="R499" s="183"/>
      <c r="S499" s="183"/>
      <c r="T499" s="183"/>
    </row>
    <row r="500" spans="1:20" x14ac:dyDescent="0.3">
      <c r="A500" s="183"/>
      <c r="B500" s="183"/>
      <c r="C500" s="183"/>
      <c r="D500" s="183"/>
      <c r="E500" s="501"/>
      <c r="F500" s="183"/>
      <c r="G500" s="183"/>
      <c r="H500" s="183"/>
      <c r="I500" s="183"/>
      <c r="J500" s="183"/>
      <c r="K500" s="183"/>
      <c r="L500" s="183"/>
      <c r="M500" s="183"/>
      <c r="N500" s="183"/>
      <c r="O500" s="183"/>
      <c r="P500" s="183"/>
      <c r="Q500" s="183"/>
      <c r="R500" s="183"/>
      <c r="S500" s="183"/>
      <c r="T500" s="183"/>
    </row>
    <row r="501" spans="1:20" x14ac:dyDescent="0.3">
      <c r="A501" s="183"/>
      <c r="B501" s="183"/>
      <c r="C501" s="183"/>
      <c r="D501" s="183"/>
      <c r="E501" s="501"/>
      <c r="F501" s="183"/>
      <c r="G501" s="183"/>
      <c r="H501" s="183"/>
      <c r="I501" s="183"/>
      <c r="J501" s="183"/>
      <c r="K501" s="183"/>
      <c r="L501" s="183"/>
      <c r="M501" s="183"/>
      <c r="N501" s="183"/>
      <c r="O501" s="183"/>
      <c r="P501" s="183"/>
      <c r="Q501" s="183"/>
      <c r="R501" s="183"/>
      <c r="S501" s="183"/>
      <c r="T501" s="183"/>
    </row>
    <row r="502" spans="1:20" x14ac:dyDescent="0.3">
      <c r="A502" s="183"/>
      <c r="B502" s="183"/>
      <c r="C502" s="183"/>
      <c r="D502" s="183"/>
      <c r="E502" s="501"/>
      <c r="F502" s="183"/>
      <c r="G502" s="183"/>
      <c r="H502" s="183"/>
      <c r="I502" s="183"/>
      <c r="J502" s="183"/>
      <c r="K502" s="183"/>
      <c r="L502" s="183"/>
      <c r="M502" s="183"/>
      <c r="N502" s="183"/>
      <c r="O502" s="183"/>
      <c r="P502" s="183"/>
      <c r="Q502" s="183"/>
      <c r="R502" s="183"/>
      <c r="S502" s="183"/>
      <c r="T502" s="183"/>
    </row>
    <row r="503" spans="1:20" x14ac:dyDescent="0.3">
      <c r="A503" s="183"/>
      <c r="B503" s="183"/>
      <c r="C503" s="183"/>
      <c r="D503" s="183"/>
      <c r="E503" s="501"/>
      <c r="F503" s="183"/>
      <c r="G503" s="183"/>
      <c r="H503" s="183"/>
      <c r="I503" s="183"/>
      <c r="J503" s="183"/>
      <c r="K503" s="183"/>
      <c r="L503" s="183"/>
      <c r="M503" s="183"/>
      <c r="N503" s="183"/>
      <c r="O503" s="183"/>
      <c r="P503" s="183"/>
      <c r="Q503" s="183"/>
      <c r="R503" s="183"/>
      <c r="S503" s="183"/>
      <c r="T503" s="183"/>
    </row>
    <row r="504" spans="1:20" x14ac:dyDescent="0.3">
      <c r="A504" s="183"/>
      <c r="B504" s="183"/>
      <c r="C504" s="183"/>
      <c r="D504" s="183"/>
      <c r="E504" s="501"/>
      <c r="F504" s="183"/>
      <c r="G504" s="183"/>
      <c r="H504" s="183"/>
      <c r="I504" s="183"/>
      <c r="J504" s="183"/>
      <c r="K504" s="183"/>
      <c r="L504" s="183"/>
      <c r="M504" s="183"/>
      <c r="N504" s="183"/>
      <c r="O504" s="183"/>
      <c r="P504" s="183"/>
      <c r="Q504" s="183"/>
      <c r="R504" s="183"/>
      <c r="S504" s="183"/>
      <c r="T504" s="183"/>
    </row>
    <row r="505" spans="1:20" x14ac:dyDescent="0.3">
      <c r="A505" s="183"/>
      <c r="B505" s="183"/>
      <c r="C505" s="183"/>
      <c r="D505" s="183"/>
      <c r="E505" s="501"/>
      <c r="F505" s="183"/>
      <c r="G505" s="183"/>
      <c r="H505" s="183"/>
      <c r="I505" s="183"/>
      <c r="J505" s="183"/>
      <c r="K505" s="183"/>
      <c r="L505" s="183"/>
      <c r="M505" s="183"/>
      <c r="N505" s="183"/>
      <c r="O505" s="183"/>
      <c r="P505" s="183"/>
      <c r="Q505" s="183"/>
      <c r="R505" s="183"/>
      <c r="S505" s="183"/>
      <c r="T505" s="183"/>
    </row>
    <row r="506" spans="1:20" x14ac:dyDescent="0.3">
      <c r="A506" s="183"/>
      <c r="B506" s="183"/>
      <c r="C506" s="183"/>
      <c r="D506" s="183"/>
      <c r="E506" s="501"/>
      <c r="F506" s="183"/>
      <c r="G506" s="183"/>
      <c r="H506" s="183"/>
      <c r="I506" s="183"/>
      <c r="J506" s="183"/>
      <c r="K506" s="183"/>
      <c r="L506" s="183"/>
      <c r="M506" s="183"/>
      <c r="N506" s="183"/>
      <c r="O506" s="183"/>
      <c r="P506" s="183"/>
      <c r="Q506" s="183"/>
      <c r="R506" s="183"/>
      <c r="S506" s="183"/>
      <c r="T506" s="183"/>
    </row>
    <row r="507" spans="1:20" x14ac:dyDescent="0.3">
      <c r="A507" s="183"/>
      <c r="B507" s="183"/>
      <c r="C507" s="183"/>
      <c r="D507" s="183"/>
      <c r="E507" s="501"/>
      <c r="F507" s="183"/>
      <c r="G507" s="183"/>
      <c r="H507" s="183"/>
      <c r="I507" s="183"/>
      <c r="J507" s="183"/>
      <c r="K507" s="183"/>
      <c r="L507" s="183"/>
      <c r="M507" s="183"/>
      <c r="N507" s="183"/>
      <c r="O507" s="183"/>
      <c r="P507" s="183"/>
      <c r="Q507" s="183"/>
      <c r="R507" s="183"/>
      <c r="S507" s="183"/>
      <c r="T507" s="183"/>
    </row>
    <row r="508" spans="1:20" x14ac:dyDescent="0.3">
      <c r="A508" s="183"/>
      <c r="B508" s="183"/>
      <c r="C508" s="183"/>
      <c r="D508" s="183"/>
      <c r="E508" s="501"/>
      <c r="F508" s="183"/>
      <c r="G508" s="183"/>
      <c r="H508" s="183"/>
      <c r="I508" s="183"/>
      <c r="J508" s="183"/>
      <c r="K508" s="183"/>
      <c r="L508" s="183"/>
      <c r="M508" s="183"/>
      <c r="N508" s="183"/>
      <c r="O508" s="183"/>
      <c r="P508" s="183"/>
      <c r="Q508" s="183"/>
      <c r="R508" s="183"/>
      <c r="S508" s="183"/>
      <c r="T508" s="183"/>
    </row>
    <row r="509" spans="1:20" x14ac:dyDescent="0.3">
      <c r="A509" s="183"/>
      <c r="B509" s="183"/>
      <c r="C509" s="183"/>
      <c r="D509" s="183"/>
      <c r="E509" s="501"/>
      <c r="F509" s="183"/>
      <c r="G509" s="183"/>
      <c r="H509" s="183"/>
      <c r="I509" s="183"/>
      <c r="J509" s="183"/>
      <c r="K509" s="183"/>
      <c r="L509" s="183"/>
      <c r="M509" s="183"/>
      <c r="N509" s="183"/>
      <c r="O509" s="183"/>
      <c r="P509" s="183"/>
      <c r="Q509" s="183"/>
      <c r="R509" s="183"/>
      <c r="S509" s="183"/>
      <c r="T509" s="183"/>
    </row>
    <row r="510" spans="1:20" x14ac:dyDescent="0.3">
      <c r="A510" s="183"/>
      <c r="B510" s="183"/>
      <c r="C510" s="183"/>
      <c r="D510" s="183"/>
      <c r="E510" s="501"/>
      <c r="F510" s="183"/>
      <c r="G510" s="183"/>
      <c r="H510" s="183"/>
      <c r="I510" s="183"/>
      <c r="J510" s="183"/>
      <c r="K510" s="183"/>
      <c r="L510" s="183"/>
      <c r="M510" s="183"/>
      <c r="N510" s="183"/>
      <c r="O510" s="183"/>
      <c r="P510" s="183"/>
      <c r="Q510" s="183"/>
      <c r="R510" s="183"/>
      <c r="S510" s="183"/>
      <c r="T510" s="183"/>
    </row>
    <row r="511" spans="1:20" x14ac:dyDescent="0.3">
      <c r="A511" s="183"/>
      <c r="B511" s="183"/>
      <c r="C511" s="183"/>
      <c r="D511" s="183"/>
      <c r="E511" s="501"/>
      <c r="F511" s="183"/>
      <c r="G511" s="183"/>
      <c r="H511" s="183"/>
      <c r="I511" s="183"/>
      <c r="J511" s="183"/>
      <c r="K511" s="183"/>
      <c r="L511" s="183"/>
      <c r="M511" s="183"/>
      <c r="N511" s="183"/>
      <c r="O511" s="183"/>
      <c r="P511" s="183"/>
      <c r="Q511" s="183"/>
      <c r="R511" s="183"/>
      <c r="S511" s="183"/>
      <c r="T511" s="183"/>
    </row>
    <row r="512" spans="1:20" x14ac:dyDescent="0.3">
      <c r="A512" s="183"/>
      <c r="B512" s="183"/>
      <c r="C512" s="183"/>
      <c r="D512" s="183"/>
      <c r="E512" s="501"/>
      <c r="F512" s="183"/>
      <c r="G512" s="183"/>
      <c r="H512" s="183"/>
      <c r="I512" s="183"/>
      <c r="J512" s="183"/>
      <c r="K512" s="183"/>
      <c r="L512" s="183"/>
      <c r="M512" s="183"/>
      <c r="N512" s="183"/>
      <c r="O512" s="183"/>
      <c r="P512" s="183"/>
      <c r="Q512" s="183"/>
      <c r="R512" s="183"/>
      <c r="S512" s="183"/>
      <c r="T512" s="183"/>
    </row>
    <row r="513" spans="1:20" x14ac:dyDescent="0.3">
      <c r="A513" s="183"/>
      <c r="B513" s="183"/>
      <c r="C513" s="183"/>
      <c r="D513" s="183"/>
      <c r="E513" s="501"/>
      <c r="F513" s="183"/>
      <c r="G513" s="183"/>
      <c r="H513" s="183"/>
      <c r="I513" s="183"/>
      <c r="J513" s="183"/>
      <c r="K513" s="183"/>
      <c r="L513" s="183"/>
      <c r="M513" s="183"/>
      <c r="N513" s="183"/>
      <c r="O513" s="183"/>
      <c r="P513" s="183"/>
      <c r="Q513" s="183"/>
      <c r="R513" s="183"/>
      <c r="S513" s="183"/>
      <c r="T513" s="183"/>
    </row>
    <row r="514" spans="1:20" x14ac:dyDescent="0.3">
      <c r="A514" s="183"/>
      <c r="B514" s="183"/>
      <c r="C514" s="183"/>
      <c r="D514" s="183"/>
      <c r="E514" s="501"/>
      <c r="F514" s="183"/>
      <c r="G514" s="183"/>
      <c r="H514" s="183"/>
      <c r="I514" s="183"/>
      <c r="J514" s="183"/>
      <c r="K514" s="183"/>
      <c r="L514" s="183"/>
      <c r="M514" s="183"/>
      <c r="N514" s="183"/>
      <c r="O514" s="183"/>
      <c r="P514" s="183"/>
      <c r="Q514" s="183"/>
      <c r="R514" s="183"/>
      <c r="S514" s="183"/>
      <c r="T514" s="183"/>
    </row>
    <row r="515" spans="1:20" x14ac:dyDescent="0.3">
      <c r="A515" s="183"/>
      <c r="B515" s="183"/>
      <c r="C515" s="183"/>
      <c r="D515" s="183"/>
      <c r="E515" s="501"/>
      <c r="F515" s="183"/>
      <c r="G515" s="183"/>
      <c r="H515" s="183"/>
      <c r="I515" s="183"/>
      <c r="J515" s="183"/>
      <c r="K515" s="183"/>
      <c r="L515" s="183"/>
      <c r="M515" s="183"/>
      <c r="N515" s="183"/>
      <c r="O515" s="183"/>
      <c r="P515" s="183"/>
      <c r="Q515" s="183"/>
      <c r="R515" s="183"/>
      <c r="S515" s="183"/>
      <c r="T515" s="183"/>
    </row>
    <row r="516" spans="1:20" x14ac:dyDescent="0.3">
      <c r="A516" s="183"/>
      <c r="B516" s="183"/>
      <c r="C516" s="183"/>
      <c r="D516" s="183"/>
      <c r="E516" s="501"/>
      <c r="F516" s="183"/>
      <c r="G516" s="183"/>
      <c r="H516" s="183"/>
      <c r="I516" s="183"/>
      <c r="J516" s="183"/>
      <c r="K516" s="183"/>
      <c r="L516" s="183"/>
      <c r="M516" s="183"/>
      <c r="N516" s="183"/>
      <c r="O516" s="183"/>
      <c r="P516" s="183"/>
      <c r="Q516" s="183"/>
      <c r="R516" s="183"/>
      <c r="S516" s="183"/>
      <c r="T516" s="183"/>
    </row>
    <row r="517" spans="1:20" x14ac:dyDescent="0.3">
      <c r="A517" s="183"/>
      <c r="B517" s="183"/>
      <c r="C517" s="183"/>
      <c r="D517" s="183"/>
      <c r="E517" s="501"/>
      <c r="F517" s="183"/>
      <c r="G517" s="183"/>
      <c r="H517" s="183"/>
      <c r="I517" s="183"/>
      <c r="J517" s="183"/>
      <c r="K517" s="183"/>
      <c r="L517" s="183"/>
      <c r="M517" s="183"/>
      <c r="N517" s="183"/>
      <c r="O517" s="183"/>
      <c r="P517" s="183"/>
      <c r="Q517" s="183"/>
      <c r="R517" s="183"/>
      <c r="S517" s="183"/>
      <c r="T517" s="183"/>
    </row>
    <row r="518" spans="1:20" x14ac:dyDescent="0.3">
      <c r="A518" s="183"/>
      <c r="B518" s="183"/>
      <c r="C518" s="183"/>
      <c r="D518" s="183"/>
      <c r="E518" s="501"/>
      <c r="F518" s="183"/>
      <c r="G518" s="183"/>
      <c r="H518" s="183"/>
      <c r="I518" s="183"/>
      <c r="J518" s="183"/>
      <c r="K518" s="183"/>
      <c r="L518" s="183"/>
      <c r="M518" s="183"/>
      <c r="N518" s="183"/>
      <c r="O518" s="183"/>
      <c r="P518" s="183"/>
      <c r="Q518" s="183"/>
      <c r="R518" s="183"/>
      <c r="S518" s="183"/>
      <c r="T518" s="183"/>
    </row>
    <row r="519" spans="1:20" x14ac:dyDescent="0.3">
      <c r="A519" s="183"/>
      <c r="B519" s="183"/>
      <c r="C519" s="183"/>
      <c r="D519" s="183"/>
      <c r="E519" s="501"/>
      <c r="F519" s="183"/>
      <c r="G519" s="183"/>
      <c r="H519" s="183"/>
      <c r="I519" s="183"/>
      <c r="J519" s="183"/>
      <c r="K519" s="183"/>
      <c r="L519" s="183"/>
      <c r="M519" s="183"/>
      <c r="N519" s="183"/>
      <c r="O519" s="183"/>
      <c r="P519" s="183"/>
      <c r="Q519" s="183"/>
      <c r="R519" s="183"/>
      <c r="S519" s="183"/>
      <c r="T519" s="183"/>
    </row>
    <row r="520" spans="1:20" x14ac:dyDescent="0.3">
      <c r="A520" s="183"/>
      <c r="B520" s="183"/>
      <c r="C520" s="183"/>
      <c r="D520" s="183"/>
      <c r="E520" s="501"/>
      <c r="F520" s="183"/>
      <c r="G520" s="183"/>
      <c r="H520" s="183"/>
      <c r="I520" s="183"/>
      <c r="J520" s="183"/>
      <c r="K520" s="183"/>
      <c r="L520" s="183"/>
      <c r="M520" s="183"/>
      <c r="N520" s="183"/>
      <c r="O520" s="183"/>
      <c r="P520" s="183"/>
      <c r="Q520" s="183"/>
      <c r="R520" s="183"/>
      <c r="S520" s="183"/>
      <c r="T520" s="183"/>
    </row>
    <row r="521" spans="1:20" x14ac:dyDescent="0.3">
      <c r="A521" s="183"/>
      <c r="B521" s="183"/>
      <c r="C521" s="183"/>
      <c r="D521" s="183"/>
      <c r="E521" s="501"/>
      <c r="F521" s="183"/>
      <c r="G521" s="183"/>
      <c r="H521" s="183"/>
      <c r="I521" s="183"/>
      <c r="J521" s="183"/>
      <c r="K521" s="183"/>
      <c r="L521" s="183"/>
      <c r="M521" s="183"/>
      <c r="N521" s="183"/>
      <c r="O521" s="183"/>
      <c r="P521" s="183"/>
      <c r="Q521" s="183"/>
      <c r="R521" s="183"/>
      <c r="S521" s="183"/>
      <c r="T521" s="183"/>
    </row>
    <row r="522" spans="1:20" x14ac:dyDescent="0.3">
      <c r="A522" s="183"/>
      <c r="B522" s="183"/>
      <c r="C522" s="183"/>
      <c r="D522" s="183"/>
      <c r="E522" s="501"/>
      <c r="F522" s="183"/>
      <c r="G522" s="183"/>
      <c r="H522" s="183"/>
      <c r="I522" s="183"/>
      <c r="J522" s="183"/>
      <c r="K522" s="183"/>
      <c r="L522" s="183"/>
      <c r="M522" s="183"/>
      <c r="N522" s="183"/>
      <c r="O522" s="183"/>
      <c r="P522" s="183"/>
      <c r="Q522" s="183"/>
      <c r="R522" s="183"/>
      <c r="S522" s="183"/>
      <c r="T522" s="183"/>
    </row>
    <row r="523" spans="1:20" x14ac:dyDescent="0.3">
      <c r="A523" s="183"/>
      <c r="B523" s="183"/>
      <c r="C523" s="183"/>
      <c r="D523" s="183"/>
      <c r="E523" s="501"/>
      <c r="F523" s="183"/>
      <c r="G523" s="183"/>
      <c r="H523" s="183"/>
      <c r="I523" s="183"/>
      <c r="J523" s="183"/>
      <c r="K523" s="183"/>
      <c r="L523" s="183"/>
      <c r="M523" s="183"/>
      <c r="N523" s="183"/>
      <c r="O523" s="183"/>
      <c r="P523" s="183"/>
      <c r="Q523" s="183"/>
      <c r="R523" s="183"/>
      <c r="S523" s="183"/>
      <c r="T523" s="183"/>
    </row>
    <row r="524" spans="1:20" x14ac:dyDescent="0.3">
      <c r="A524" s="183"/>
      <c r="B524" s="183"/>
      <c r="C524" s="183"/>
      <c r="D524" s="183"/>
      <c r="E524" s="501"/>
      <c r="F524" s="183"/>
      <c r="G524" s="183"/>
      <c r="H524" s="183"/>
      <c r="I524" s="183"/>
      <c r="J524" s="183"/>
      <c r="K524" s="183"/>
      <c r="L524" s="183"/>
      <c r="M524" s="183"/>
      <c r="N524" s="183"/>
      <c r="O524" s="183"/>
      <c r="P524" s="183"/>
      <c r="Q524" s="183"/>
      <c r="R524" s="183"/>
      <c r="S524" s="183"/>
      <c r="T524" s="183"/>
    </row>
    <row r="525" spans="1:20" x14ac:dyDescent="0.3">
      <c r="A525" s="183"/>
      <c r="B525" s="183"/>
      <c r="C525" s="183"/>
      <c r="D525" s="183"/>
      <c r="E525" s="501"/>
      <c r="F525" s="183"/>
      <c r="G525" s="183"/>
      <c r="H525" s="183"/>
      <c r="I525" s="183"/>
      <c r="J525" s="183"/>
      <c r="K525" s="183"/>
      <c r="L525" s="183"/>
      <c r="M525" s="183"/>
      <c r="N525" s="183"/>
      <c r="O525" s="183"/>
      <c r="P525" s="183"/>
      <c r="Q525" s="183"/>
      <c r="R525" s="183"/>
      <c r="S525" s="183"/>
      <c r="T525" s="183"/>
    </row>
    <row r="526" spans="1:20" x14ac:dyDescent="0.3">
      <c r="A526" s="183"/>
      <c r="B526" s="183"/>
      <c r="C526" s="183"/>
      <c r="D526" s="183"/>
      <c r="E526" s="501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R526" s="183"/>
      <c r="S526" s="183"/>
      <c r="T526" s="183"/>
    </row>
    <row r="527" spans="1:20" x14ac:dyDescent="0.3">
      <c r="A527" s="183"/>
      <c r="B527" s="183"/>
      <c r="C527" s="183"/>
      <c r="D527" s="183"/>
      <c r="E527" s="501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R527" s="183"/>
      <c r="S527" s="183"/>
      <c r="T527" s="183"/>
    </row>
    <row r="528" spans="1:20" x14ac:dyDescent="0.3">
      <c r="A528" s="183"/>
      <c r="B528" s="183"/>
      <c r="C528" s="183"/>
      <c r="D528" s="183"/>
      <c r="E528" s="501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R528" s="183"/>
      <c r="S528" s="183"/>
      <c r="T528" s="183"/>
    </row>
    <row r="529" spans="1:20" x14ac:dyDescent="0.3">
      <c r="A529" s="183"/>
      <c r="B529" s="183"/>
      <c r="C529" s="183"/>
      <c r="D529" s="183"/>
      <c r="E529" s="501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R529" s="183"/>
      <c r="S529" s="183"/>
      <c r="T529" s="183"/>
    </row>
    <row r="530" spans="1:20" x14ac:dyDescent="0.3">
      <c r="A530" s="183"/>
      <c r="B530" s="183"/>
      <c r="C530" s="183"/>
      <c r="D530" s="183"/>
      <c r="E530" s="501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83"/>
      <c r="Q530" s="183"/>
      <c r="R530" s="183"/>
      <c r="S530" s="183"/>
      <c r="T530" s="183"/>
    </row>
    <row r="531" spans="1:20" x14ac:dyDescent="0.3">
      <c r="A531" s="183"/>
      <c r="B531" s="183"/>
      <c r="C531" s="183"/>
      <c r="D531" s="183"/>
      <c r="E531" s="501"/>
      <c r="F531" s="183"/>
      <c r="G531" s="183"/>
      <c r="H531" s="183"/>
      <c r="I531" s="183"/>
      <c r="J531" s="183"/>
      <c r="K531" s="183"/>
      <c r="L531" s="183"/>
      <c r="M531" s="183"/>
      <c r="N531" s="183"/>
      <c r="O531" s="183"/>
      <c r="P531" s="183"/>
      <c r="Q531" s="183"/>
      <c r="R531" s="183"/>
      <c r="S531" s="183"/>
      <c r="T531" s="183"/>
    </row>
    <row r="532" spans="1:20" x14ac:dyDescent="0.3">
      <c r="A532" s="183"/>
      <c r="B532" s="183"/>
      <c r="C532" s="183"/>
      <c r="D532" s="183"/>
      <c r="E532" s="501"/>
      <c r="F532" s="183"/>
      <c r="G532" s="183"/>
      <c r="H532" s="183"/>
      <c r="I532" s="183"/>
      <c r="J532" s="183"/>
      <c r="K532" s="183"/>
      <c r="L532" s="183"/>
      <c r="M532" s="183"/>
      <c r="N532" s="183"/>
      <c r="O532" s="183"/>
      <c r="P532" s="183"/>
      <c r="Q532" s="183"/>
      <c r="R532" s="183"/>
      <c r="S532" s="183"/>
      <c r="T532" s="183"/>
    </row>
    <row r="533" spans="1:20" x14ac:dyDescent="0.3">
      <c r="A533" s="183"/>
      <c r="B533" s="183"/>
      <c r="C533" s="183"/>
      <c r="D533" s="183"/>
      <c r="E533" s="501"/>
      <c r="F533" s="183"/>
      <c r="G533" s="183"/>
      <c r="H533" s="183"/>
      <c r="I533" s="183"/>
      <c r="J533" s="183"/>
      <c r="K533" s="183"/>
      <c r="L533" s="183"/>
      <c r="M533" s="183"/>
      <c r="N533" s="183"/>
      <c r="O533" s="183"/>
      <c r="P533" s="183"/>
      <c r="Q533" s="183"/>
      <c r="R533" s="183"/>
      <c r="S533" s="183"/>
      <c r="T533" s="183"/>
    </row>
    <row r="534" spans="1:20" x14ac:dyDescent="0.3">
      <c r="A534" s="183"/>
      <c r="B534" s="183"/>
      <c r="C534" s="183"/>
      <c r="D534" s="183"/>
      <c r="E534" s="501"/>
      <c r="F534" s="183"/>
      <c r="G534" s="183"/>
      <c r="H534" s="183"/>
      <c r="I534" s="183"/>
      <c r="J534" s="183"/>
      <c r="K534" s="183"/>
      <c r="L534" s="183"/>
      <c r="M534" s="183"/>
      <c r="N534" s="183"/>
      <c r="O534" s="183"/>
      <c r="P534" s="183"/>
      <c r="Q534" s="183"/>
      <c r="R534" s="183"/>
      <c r="S534" s="183"/>
      <c r="T534" s="183"/>
    </row>
    <row r="535" spans="1:20" x14ac:dyDescent="0.3">
      <c r="A535" s="183"/>
      <c r="B535" s="183"/>
      <c r="C535" s="183"/>
      <c r="D535" s="183"/>
      <c r="E535" s="501"/>
      <c r="F535" s="183"/>
      <c r="G535" s="183"/>
      <c r="H535" s="183"/>
      <c r="I535" s="183"/>
      <c r="J535" s="183"/>
      <c r="K535" s="183"/>
      <c r="L535" s="183"/>
      <c r="M535" s="183"/>
      <c r="N535" s="183"/>
      <c r="O535" s="183"/>
      <c r="P535" s="183"/>
      <c r="Q535" s="183"/>
      <c r="R535" s="183"/>
      <c r="S535" s="183"/>
      <c r="T535" s="183"/>
    </row>
    <row r="536" spans="1:20" x14ac:dyDescent="0.3">
      <c r="A536" s="183"/>
      <c r="B536" s="183"/>
      <c r="C536" s="183"/>
      <c r="D536" s="183"/>
      <c r="E536" s="501"/>
      <c r="F536" s="183"/>
      <c r="G536" s="183"/>
      <c r="H536" s="183"/>
      <c r="I536" s="183"/>
      <c r="J536" s="183"/>
      <c r="K536" s="183"/>
      <c r="L536" s="183"/>
      <c r="M536" s="183"/>
      <c r="N536" s="183"/>
      <c r="O536" s="183"/>
      <c r="P536" s="183"/>
      <c r="Q536" s="183"/>
      <c r="R536" s="183"/>
      <c r="S536" s="183"/>
      <c r="T536" s="183"/>
    </row>
    <row r="537" spans="1:20" x14ac:dyDescent="0.3">
      <c r="A537" s="183"/>
      <c r="B537" s="183"/>
      <c r="C537" s="183"/>
      <c r="D537" s="183"/>
      <c r="E537" s="501"/>
      <c r="F537" s="183"/>
      <c r="G537" s="183"/>
      <c r="H537" s="183"/>
      <c r="I537" s="183"/>
      <c r="J537" s="183"/>
      <c r="K537" s="183"/>
      <c r="L537" s="183"/>
      <c r="M537" s="183"/>
      <c r="N537" s="183"/>
      <c r="O537" s="183"/>
      <c r="P537" s="183"/>
      <c r="Q537" s="183"/>
      <c r="R537" s="183"/>
      <c r="S537" s="183"/>
      <c r="T537" s="183"/>
    </row>
    <row r="538" spans="1:20" x14ac:dyDescent="0.3">
      <c r="A538" s="183"/>
      <c r="B538" s="183"/>
      <c r="C538" s="183"/>
      <c r="D538" s="183"/>
      <c r="E538" s="501"/>
      <c r="F538" s="183"/>
      <c r="G538" s="183"/>
      <c r="H538" s="183"/>
      <c r="I538" s="183"/>
      <c r="J538" s="183"/>
      <c r="K538" s="183"/>
      <c r="L538" s="183"/>
      <c r="M538" s="183"/>
      <c r="N538" s="183"/>
      <c r="O538" s="183"/>
      <c r="P538" s="183"/>
      <c r="Q538" s="183"/>
      <c r="R538" s="183"/>
      <c r="S538" s="183"/>
      <c r="T538" s="183"/>
    </row>
    <row r="539" spans="1:20" x14ac:dyDescent="0.3">
      <c r="A539" s="183"/>
      <c r="B539" s="183"/>
      <c r="C539" s="183"/>
      <c r="D539" s="183"/>
      <c r="E539" s="501"/>
      <c r="F539" s="183"/>
      <c r="G539" s="183"/>
      <c r="H539" s="183"/>
      <c r="I539" s="183"/>
      <c r="J539" s="183"/>
      <c r="K539" s="183"/>
      <c r="L539" s="183"/>
      <c r="M539" s="183"/>
      <c r="N539" s="183"/>
      <c r="O539" s="183"/>
      <c r="P539" s="183"/>
      <c r="Q539" s="183"/>
      <c r="R539" s="183"/>
      <c r="S539" s="183"/>
      <c r="T539" s="183"/>
    </row>
    <row r="540" spans="1:20" x14ac:dyDescent="0.3">
      <c r="A540" s="183"/>
      <c r="B540" s="183"/>
      <c r="C540" s="183"/>
      <c r="D540" s="183"/>
      <c r="E540" s="501"/>
      <c r="F540" s="183"/>
      <c r="G540" s="183"/>
      <c r="H540" s="183"/>
      <c r="I540" s="183"/>
      <c r="J540" s="183"/>
      <c r="K540" s="183"/>
      <c r="L540" s="183"/>
      <c r="M540" s="183"/>
      <c r="N540" s="183"/>
      <c r="O540" s="183"/>
      <c r="P540" s="183"/>
      <c r="Q540" s="183"/>
      <c r="R540" s="183"/>
      <c r="S540" s="183"/>
      <c r="T540" s="183"/>
    </row>
    <row r="541" spans="1:20" x14ac:dyDescent="0.3">
      <c r="A541" s="183"/>
      <c r="B541" s="183"/>
      <c r="C541" s="183"/>
      <c r="D541" s="183"/>
      <c r="E541" s="501"/>
      <c r="F541" s="183"/>
      <c r="G541" s="183"/>
      <c r="H541" s="183"/>
      <c r="I541" s="183"/>
      <c r="J541" s="183"/>
      <c r="K541" s="183"/>
      <c r="L541" s="183"/>
      <c r="M541" s="183"/>
      <c r="N541" s="183"/>
      <c r="O541" s="183"/>
      <c r="P541" s="183"/>
      <c r="Q541" s="183"/>
      <c r="R541" s="183"/>
      <c r="S541" s="183"/>
      <c r="T541" s="183"/>
    </row>
    <row r="542" spans="1:20" x14ac:dyDescent="0.3">
      <c r="A542" s="183"/>
      <c r="B542" s="183"/>
      <c r="C542" s="183"/>
      <c r="D542" s="183"/>
      <c r="E542" s="501"/>
      <c r="F542" s="183"/>
      <c r="G542" s="183"/>
      <c r="H542" s="183"/>
      <c r="I542" s="183"/>
      <c r="J542" s="183"/>
      <c r="K542" s="183"/>
      <c r="L542" s="183"/>
      <c r="M542" s="183"/>
      <c r="N542" s="183"/>
      <c r="O542" s="183"/>
      <c r="P542" s="183"/>
      <c r="Q542" s="183"/>
      <c r="R542" s="183"/>
      <c r="S542" s="183"/>
      <c r="T542" s="183"/>
    </row>
    <row r="543" spans="1:20" x14ac:dyDescent="0.3">
      <c r="A543" s="183"/>
      <c r="B543" s="183"/>
      <c r="C543" s="183"/>
      <c r="D543" s="183"/>
      <c r="E543" s="501"/>
      <c r="F543" s="183"/>
      <c r="G543" s="183"/>
      <c r="H543" s="183"/>
      <c r="I543" s="183"/>
      <c r="J543" s="183"/>
      <c r="K543" s="183"/>
      <c r="L543" s="183"/>
      <c r="M543" s="183"/>
      <c r="N543" s="183"/>
      <c r="O543" s="183"/>
      <c r="P543" s="183"/>
      <c r="Q543" s="183"/>
      <c r="R543" s="183"/>
      <c r="S543" s="183"/>
      <c r="T543" s="183"/>
    </row>
    <row r="544" spans="1:20" x14ac:dyDescent="0.3">
      <c r="A544" s="183"/>
      <c r="B544" s="183"/>
      <c r="C544" s="183"/>
      <c r="D544" s="183"/>
      <c r="E544" s="501"/>
      <c r="F544" s="183"/>
      <c r="G544" s="183"/>
      <c r="H544" s="183"/>
      <c r="I544" s="183"/>
      <c r="J544" s="183"/>
      <c r="K544" s="183"/>
      <c r="L544" s="183"/>
      <c r="M544" s="183"/>
      <c r="N544" s="183"/>
      <c r="O544" s="183"/>
      <c r="P544" s="183"/>
      <c r="Q544" s="183"/>
      <c r="R544" s="183"/>
      <c r="S544" s="183"/>
      <c r="T544" s="183"/>
    </row>
    <row r="545" spans="1:20" x14ac:dyDescent="0.3">
      <c r="A545" s="183"/>
      <c r="B545" s="183"/>
      <c r="C545" s="183"/>
      <c r="D545" s="183"/>
      <c r="E545" s="501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R545" s="183"/>
      <c r="S545" s="183"/>
      <c r="T545" s="183"/>
    </row>
    <row r="546" spans="1:20" x14ac:dyDescent="0.3">
      <c r="A546" s="183"/>
      <c r="B546" s="183"/>
      <c r="C546" s="183"/>
      <c r="D546" s="183"/>
      <c r="E546" s="501"/>
      <c r="F546" s="183"/>
      <c r="G546" s="183"/>
      <c r="H546" s="183"/>
      <c r="I546" s="183"/>
      <c r="J546" s="183"/>
      <c r="K546" s="183"/>
      <c r="L546" s="183"/>
      <c r="M546" s="183"/>
      <c r="N546" s="183"/>
      <c r="O546" s="183"/>
      <c r="P546" s="183"/>
      <c r="Q546" s="183"/>
      <c r="R546" s="183"/>
      <c r="S546" s="183"/>
      <c r="T546" s="183"/>
    </row>
    <row r="547" spans="1:20" x14ac:dyDescent="0.3">
      <c r="A547" s="183"/>
      <c r="B547" s="183"/>
      <c r="C547" s="183"/>
      <c r="D547" s="183"/>
      <c r="E547" s="501"/>
      <c r="F547" s="183"/>
      <c r="G547" s="183"/>
      <c r="H547" s="183"/>
      <c r="I547" s="183"/>
      <c r="J547" s="183"/>
      <c r="K547" s="183"/>
      <c r="L547" s="183"/>
      <c r="M547" s="183"/>
      <c r="N547" s="183"/>
      <c r="O547" s="183"/>
      <c r="P547" s="183"/>
      <c r="Q547" s="183"/>
      <c r="R547" s="183"/>
      <c r="S547" s="183"/>
      <c r="T547" s="183"/>
    </row>
    <row r="548" spans="1:20" x14ac:dyDescent="0.3">
      <c r="A548" s="183"/>
      <c r="B548" s="183"/>
      <c r="C548" s="183"/>
      <c r="D548" s="183"/>
      <c r="E548" s="501"/>
      <c r="F548" s="183"/>
      <c r="G548" s="183"/>
      <c r="H548" s="183"/>
      <c r="I548" s="183"/>
      <c r="J548" s="183"/>
      <c r="K548" s="183"/>
      <c r="L548" s="183"/>
      <c r="M548" s="183"/>
      <c r="N548" s="183"/>
      <c r="O548" s="183"/>
      <c r="P548" s="183"/>
      <c r="Q548" s="183"/>
      <c r="R548" s="183"/>
      <c r="S548" s="183"/>
      <c r="T548" s="183"/>
    </row>
    <row r="549" spans="1:20" x14ac:dyDescent="0.3">
      <c r="A549" s="183"/>
      <c r="B549" s="183"/>
      <c r="C549" s="183"/>
      <c r="D549" s="183"/>
      <c r="E549" s="501"/>
      <c r="F549" s="183"/>
      <c r="G549" s="183"/>
      <c r="H549" s="183"/>
      <c r="I549" s="183"/>
      <c r="J549" s="183"/>
      <c r="K549" s="183"/>
      <c r="L549" s="183"/>
      <c r="M549" s="183"/>
      <c r="N549" s="183"/>
      <c r="O549" s="183"/>
      <c r="P549" s="183"/>
      <c r="Q549" s="183"/>
      <c r="R549" s="183"/>
      <c r="S549" s="183"/>
      <c r="T549" s="183"/>
    </row>
    <row r="550" spans="1:20" x14ac:dyDescent="0.3">
      <c r="A550" s="183"/>
      <c r="B550" s="183"/>
      <c r="C550" s="183"/>
      <c r="D550" s="183"/>
      <c r="E550" s="501"/>
      <c r="F550" s="183"/>
      <c r="G550" s="183"/>
      <c r="H550" s="183"/>
      <c r="I550" s="183"/>
      <c r="J550" s="183"/>
      <c r="K550" s="183"/>
      <c r="L550" s="183"/>
      <c r="M550" s="183"/>
      <c r="N550" s="183"/>
      <c r="O550" s="183"/>
      <c r="P550" s="183"/>
      <c r="Q550" s="183"/>
      <c r="R550" s="183"/>
      <c r="S550" s="183"/>
      <c r="T550" s="183"/>
    </row>
    <row r="551" spans="1:20" x14ac:dyDescent="0.3">
      <c r="A551" s="183"/>
      <c r="B551" s="183"/>
      <c r="C551" s="183"/>
      <c r="D551" s="183"/>
      <c r="E551" s="501"/>
      <c r="F551" s="183"/>
      <c r="G551" s="183"/>
      <c r="H551" s="183"/>
      <c r="I551" s="183"/>
      <c r="J551" s="183"/>
      <c r="K551" s="183"/>
      <c r="L551" s="183"/>
      <c r="M551" s="183"/>
      <c r="N551" s="183"/>
      <c r="O551" s="183"/>
      <c r="P551" s="183"/>
      <c r="Q551" s="183"/>
      <c r="R551" s="183"/>
      <c r="S551" s="183"/>
      <c r="T551" s="183"/>
    </row>
    <row r="552" spans="1:20" x14ac:dyDescent="0.3">
      <c r="A552" s="183"/>
      <c r="B552" s="183"/>
      <c r="C552" s="183"/>
      <c r="D552" s="183"/>
      <c r="E552" s="501"/>
      <c r="F552" s="183"/>
      <c r="G552" s="183"/>
      <c r="H552" s="183"/>
      <c r="I552" s="183"/>
      <c r="J552" s="183"/>
      <c r="K552" s="183"/>
      <c r="L552" s="183"/>
      <c r="M552" s="183"/>
      <c r="N552" s="183"/>
      <c r="O552" s="183"/>
      <c r="P552" s="183"/>
      <c r="Q552" s="183"/>
      <c r="R552" s="183"/>
      <c r="S552" s="183"/>
      <c r="T552" s="183"/>
    </row>
    <row r="553" spans="1:20" x14ac:dyDescent="0.3">
      <c r="A553" s="183"/>
      <c r="B553" s="183"/>
      <c r="C553" s="183"/>
      <c r="D553" s="183"/>
      <c r="E553" s="501"/>
      <c r="F553" s="183"/>
      <c r="G553" s="183"/>
      <c r="H553" s="183"/>
      <c r="I553" s="183"/>
      <c r="J553" s="183"/>
      <c r="K553" s="183"/>
      <c r="L553" s="183"/>
      <c r="M553" s="183"/>
      <c r="N553" s="183"/>
      <c r="O553" s="183"/>
      <c r="P553" s="183"/>
      <c r="Q553" s="183"/>
      <c r="R553" s="183"/>
      <c r="S553" s="183"/>
      <c r="T553" s="183"/>
    </row>
    <row r="554" spans="1:20" x14ac:dyDescent="0.3">
      <c r="A554" s="183"/>
      <c r="B554" s="183"/>
      <c r="C554" s="183"/>
      <c r="D554" s="183"/>
      <c r="E554" s="501"/>
      <c r="F554" s="183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183"/>
      <c r="R554" s="183"/>
      <c r="S554" s="183"/>
      <c r="T554" s="183"/>
    </row>
    <row r="555" spans="1:20" x14ac:dyDescent="0.3">
      <c r="A555" s="183"/>
      <c r="B555" s="183"/>
      <c r="C555" s="183"/>
      <c r="D555" s="183"/>
      <c r="E555" s="501"/>
      <c r="F555" s="183"/>
      <c r="G555" s="183"/>
      <c r="H555" s="183"/>
      <c r="I555" s="183"/>
      <c r="J555" s="183"/>
      <c r="K555" s="183"/>
      <c r="L555" s="183"/>
      <c r="M555" s="183"/>
      <c r="N555" s="183"/>
      <c r="O555" s="183"/>
      <c r="P555" s="183"/>
      <c r="Q555" s="183"/>
      <c r="R555" s="183"/>
      <c r="S555" s="183"/>
      <c r="T555" s="183"/>
    </row>
    <row r="556" spans="1:20" x14ac:dyDescent="0.3">
      <c r="A556" s="183"/>
      <c r="B556" s="183"/>
      <c r="C556" s="183"/>
      <c r="D556" s="183"/>
      <c r="E556" s="501"/>
      <c r="F556" s="183"/>
      <c r="G556" s="183"/>
      <c r="H556" s="183"/>
      <c r="I556" s="183"/>
      <c r="J556" s="183"/>
      <c r="K556" s="183"/>
      <c r="L556" s="183"/>
      <c r="M556" s="183"/>
      <c r="N556" s="183"/>
      <c r="O556" s="183"/>
      <c r="P556" s="183"/>
      <c r="Q556" s="183"/>
      <c r="R556" s="183"/>
      <c r="S556" s="183"/>
      <c r="T556" s="183"/>
    </row>
    <row r="557" spans="1:20" x14ac:dyDescent="0.3">
      <c r="A557" s="183"/>
      <c r="B557" s="183"/>
      <c r="C557" s="183"/>
      <c r="D557" s="183"/>
      <c r="E557" s="501"/>
      <c r="F557" s="183"/>
      <c r="G557" s="183"/>
      <c r="H557" s="183"/>
      <c r="I557" s="183"/>
      <c r="J557" s="183"/>
      <c r="K557" s="183"/>
      <c r="L557" s="183"/>
      <c r="M557" s="183"/>
      <c r="N557" s="183"/>
      <c r="O557" s="183"/>
      <c r="P557" s="183"/>
      <c r="Q557" s="183"/>
      <c r="R557" s="183"/>
      <c r="S557" s="183"/>
      <c r="T557" s="183"/>
    </row>
    <row r="558" spans="1:20" x14ac:dyDescent="0.3">
      <c r="A558" s="183"/>
      <c r="B558" s="183"/>
      <c r="C558" s="183"/>
      <c r="D558" s="183"/>
      <c r="E558" s="501"/>
      <c r="F558" s="183"/>
      <c r="G558" s="183"/>
      <c r="H558" s="183"/>
      <c r="I558" s="183"/>
      <c r="J558" s="183"/>
      <c r="K558" s="183"/>
      <c r="L558" s="183"/>
      <c r="M558" s="183"/>
      <c r="N558" s="183"/>
      <c r="O558" s="183"/>
      <c r="P558" s="183"/>
      <c r="Q558" s="183"/>
      <c r="R558" s="183"/>
      <c r="S558" s="183"/>
      <c r="T558" s="183"/>
    </row>
    <row r="559" spans="1:20" x14ac:dyDescent="0.3">
      <c r="A559" s="183"/>
      <c r="B559" s="183"/>
      <c r="C559" s="183"/>
      <c r="D559" s="183"/>
      <c r="E559" s="501"/>
      <c r="F559" s="183"/>
      <c r="G559" s="183"/>
      <c r="H559" s="183"/>
      <c r="I559" s="183"/>
      <c r="J559" s="183"/>
      <c r="K559" s="183"/>
      <c r="L559" s="183"/>
      <c r="M559" s="183"/>
      <c r="N559" s="183"/>
      <c r="O559" s="183"/>
      <c r="P559" s="183"/>
      <c r="Q559" s="183"/>
      <c r="R559" s="183"/>
      <c r="S559" s="183"/>
      <c r="T559" s="183"/>
    </row>
    <row r="560" spans="1:20" x14ac:dyDescent="0.3">
      <c r="A560" s="183"/>
      <c r="B560" s="183"/>
      <c r="C560" s="183"/>
      <c r="D560" s="183"/>
      <c r="E560" s="501"/>
      <c r="F560" s="183"/>
      <c r="G560" s="183"/>
      <c r="H560" s="183"/>
      <c r="I560" s="183"/>
      <c r="J560" s="183"/>
      <c r="K560" s="183"/>
      <c r="L560" s="183"/>
      <c r="M560" s="183"/>
      <c r="N560" s="183"/>
      <c r="O560" s="183"/>
      <c r="P560" s="183"/>
      <c r="Q560" s="183"/>
      <c r="R560" s="183"/>
      <c r="S560" s="183"/>
      <c r="T560" s="183"/>
    </row>
    <row r="561" spans="1:20" x14ac:dyDescent="0.3">
      <c r="A561" s="183"/>
      <c r="B561" s="183"/>
      <c r="C561" s="183"/>
      <c r="D561" s="183"/>
      <c r="E561" s="501"/>
      <c r="F561" s="183"/>
      <c r="G561" s="183"/>
      <c r="H561" s="183"/>
      <c r="I561" s="183"/>
      <c r="J561" s="183"/>
      <c r="K561" s="183"/>
      <c r="L561" s="183"/>
      <c r="M561" s="183"/>
      <c r="N561" s="183"/>
      <c r="O561" s="183"/>
      <c r="P561" s="183"/>
      <c r="Q561" s="183"/>
      <c r="R561" s="183"/>
      <c r="S561" s="183"/>
      <c r="T561" s="183"/>
    </row>
    <row r="562" spans="1:20" x14ac:dyDescent="0.3">
      <c r="A562" s="183"/>
      <c r="B562" s="183"/>
      <c r="C562" s="183"/>
      <c r="D562" s="183"/>
      <c r="E562" s="501"/>
      <c r="F562" s="183"/>
      <c r="G562" s="183"/>
      <c r="H562" s="183"/>
      <c r="I562" s="183"/>
      <c r="J562" s="183"/>
      <c r="K562" s="183"/>
      <c r="L562" s="183"/>
      <c r="M562" s="183"/>
      <c r="N562" s="183"/>
      <c r="O562" s="183"/>
      <c r="P562" s="183"/>
      <c r="Q562" s="183"/>
      <c r="R562" s="183"/>
      <c r="S562" s="183"/>
      <c r="T562" s="183"/>
    </row>
    <row r="563" spans="1:20" x14ac:dyDescent="0.3">
      <c r="A563" s="183"/>
      <c r="B563" s="183"/>
      <c r="C563" s="183"/>
      <c r="D563" s="183"/>
      <c r="E563" s="501"/>
      <c r="F563" s="183"/>
      <c r="G563" s="183"/>
      <c r="H563" s="183"/>
      <c r="I563" s="183"/>
      <c r="J563" s="183"/>
      <c r="K563" s="183"/>
      <c r="L563" s="183"/>
      <c r="M563" s="183"/>
      <c r="N563" s="183"/>
      <c r="O563" s="183"/>
      <c r="P563" s="183"/>
      <c r="Q563" s="183"/>
      <c r="R563" s="183"/>
      <c r="S563" s="183"/>
      <c r="T563" s="183"/>
    </row>
    <row r="564" spans="1:20" x14ac:dyDescent="0.3">
      <c r="A564" s="183"/>
      <c r="B564" s="183"/>
      <c r="C564" s="183"/>
      <c r="D564" s="183"/>
      <c r="E564" s="501"/>
      <c r="F564" s="183"/>
      <c r="G564" s="183"/>
      <c r="H564" s="183"/>
      <c r="I564" s="183"/>
      <c r="J564" s="183"/>
      <c r="K564" s="183"/>
      <c r="L564" s="183"/>
      <c r="M564" s="183"/>
      <c r="N564" s="183"/>
      <c r="O564" s="183"/>
      <c r="P564" s="183"/>
      <c r="Q564" s="183"/>
      <c r="R564" s="183"/>
      <c r="S564" s="183"/>
      <c r="T564" s="183"/>
    </row>
    <row r="565" spans="1:20" x14ac:dyDescent="0.3">
      <c r="A565" s="183"/>
      <c r="B565" s="183"/>
      <c r="C565" s="183"/>
      <c r="D565" s="183"/>
      <c r="E565" s="501"/>
      <c r="F565" s="183"/>
      <c r="G565" s="183"/>
      <c r="H565" s="183"/>
      <c r="I565" s="183"/>
      <c r="J565" s="183"/>
      <c r="K565" s="183"/>
      <c r="L565" s="183"/>
      <c r="M565" s="183"/>
      <c r="N565" s="183"/>
      <c r="O565" s="183"/>
      <c r="P565" s="183"/>
      <c r="Q565" s="183"/>
      <c r="R565" s="183"/>
      <c r="S565" s="183"/>
      <c r="T565" s="183"/>
    </row>
    <row r="566" spans="1:20" x14ac:dyDescent="0.3">
      <c r="A566" s="183"/>
      <c r="B566" s="183"/>
      <c r="C566" s="183"/>
      <c r="D566" s="183"/>
      <c r="E566" s="501"/>
      <c r="F566" s="183"/>
      <c r="G566" s="183"/>
      <c r="H566" s="183"/>
      <c r="I566" s="183"/>
      <c r="J566" s="183"/>
      <c r="K566" s="183"/>
      <c r="L566" s="183"/>
      <c r="M566" s="183"/>
      <c r="N566" s="183"/>
      <c r="O566" s="183"/>
      <c r="P566" s="183"/>
      <c r="Q566" s="183"/>
      <c r="R566" s="183"/>
      <c r="S566" s="183"/>
      <c r="T566" s="183"/>
    </row>
    <row r="567" spans="1:20" x14ac:dyDescent="0.3">
      <c r="A567" s="183"/>
      <c r="B567" s="183"/>
      <c r="C567" s="183"/>
      <c r="D567" s="183"/>
      <c r="E567" s="501"/>
      <c r="F567" s="183"/>
      <c r="G567" s="183"/>
      <c r="H567" s="183"/>
      <c r="I567" s="183"/>
      <c r="J567" s="183"/>
      <c r="K567" s="183"/>
      <c r="L567" s="183"/>
      <c r="M567" s="183"/>
      <c r="N567" s="183"/>
      <c r="O567" s="183"/>
      <c r="P567" s="183"/>
      <c r="Q567" s="183"/>
      <c r="R567" s="183"/>
      <c r="S567" s="183"/>
      <c r="T567" s="183"/>
    </row>
    <row r="568" spans="1:20" x14ac:dyDescent="0.3">
      <c r="A568" s="183"/>
      <c r="B568" s="183"/>
      <c r="C568" s="183"/>
      <c r="D568" s="183"/>
      <c r="E568" s="501"/>
      <c r="F568" s="183"/>
      <c r="G568" s="183"/>
      <c r="H568" s="183"/>
      <c r="I568" s="183"/>
      <c r="J568" s="183"/>
      <c r="K568" s="183"/>
      <c r="L568" s="183"/>
      <c r="M568" s="183"/>
      <c r="N568" s="183"/>
      <c r="O568" s="183"/>
      <c r="P568" s="183"/>
      <c r="Q568" s="183"/>
      <c r="R568" s="183"/>
      <c r="S568" s="183"/>
      <c r="T568" s="183"/>
    </row>
    <row r="569" spans="1:20" x14ac:dyDescent="0.3">
      <c r="A569" s="183"/>
      <c r="B569" s="183"/>
      <c r="C569" s="183"/>
      <c r="D569" s="183"/>
      <c r="E569" s="501"/>
      <c r="F569" s="183"/>
      <c r="G569" s="183"/>
      <c r="H569" s="183"/>
      <c r="I569" s="183"/>
      <c r="J569" s="183"/>
      <c r="K569" s="183"/>
      <c r="L569" s="183"/>
      <c r="M569" s="183"/>
      <c r="N569" s="183"/>
      <c r="O569" s="183"/>
      <c r="P569" s="183"/>
      <c r="Q569" s="183"/>
      <c r="R569" s="183"/>
      <c r="S569" s="183"/>
      <c r="T569" s="183"/>
    </row>
    <row r="570" spans="1:20" x14ac:dyDescent="0.3">
      <c r="A570" s="183"/>
      <c r="B570" s="183"/>
      <c r="C570" s="183"/>
      <c r="D570" s="183"/>
      <c r="E570" s="501"/>
      <c r="F570" s="183"/>
      <c r="G570" s="183"/>
      <c r="H570" s="183"/>
      <c r="I570" s="183"/>
      <c r="J570" s="183"/>
      <c r="K570" s="183"/>
      <c r="L570" s="183"/>
      <c r="M570" s="183"/>
      <c r="N570" s="183"/>
      <c r="O570" s="183"/>
      <c r="P570" s="183"/>
      <c r="Q570" s="183"/>
      <c r="R570" s="183"/>
      <c r="S570" s="183"/>
      <c r="T570" s="183"/>
    </row>
    <row r="571" spans="1:20" x14ac:dyDescent="0.3">
      <c r="A571" s="183"/>
      <c r="B571" s="183"/>
      <c r="C571" s="183"/>
      <c r="D571" s="183"/>
      <c r="E571" s="501"/>
      <c r="F571" s="183"/>
      <c r="G571" s="183"/>
      <c r="H571" s="183"/>
      <c r="I571" s="183"/>
      <c r="J571" s="183"/>
      <c r="K571" s="183"/>
      <c r="L571" s="183"/>
      <c r="M571" s="183"/>
      <c r="N571" s="183"/>
      <c r="O571" s="183"/>
      <c r="P571" s="183"/>
      <c r="Q571" s="183"/>
      <c r="R571" s="183"/>
      <c r="S571" s="183"/>
      <c r="T571" s="183"/>
    </row>
    <row r="572" spans="1:20" x14ac:dyDescent="0.3">
      <c r="A572" s="183"/>
      <c r="B572" s="183"/>
      <c r="C572" s="183"/>
      <c r="D572" s="183"/>
      <c r="E572" s="501"/>
      <c r="F572" s="183"/>
      <c r="G572" s="183"/>
      <c r="H572" s="183"/>
      <c r="I572" s="183"/>
      <c r="J572" s="183"/>
      <c r="K572" s="183"/>
      <c r="L572" s="183"/>
      <c r="M572" s="183"/>
      <c r="N572" s="183"/>
      <c r="O572" s="183"/>
      <c r="P572" s="183"/>
      <c r="Q572" s="183"/>
      <c r="R572" s="183"/>
      <c r="S572" s="183"/>
      <c r="T572" s="183"/>
    </row>
    <row r="573" spans="1:20" x14ac:dyDescent="0.3">
      <c r="A573" s="183"/>
      <c r="B573" s="183"/>
      <c r="C573" s="183"/>
      <c r="D573" s="183"/>
      <c r="E573" s="501"/>
      <c r="F573" s="183"/>
      <c r="G573" s="183"/>
      <c r="H573" s="183"/>
      <c r="I573" s="183"/>
      <c r="J573" s="183"/>
      <c r="K573" s="183"/>
      <c r="L573" s="183"/>
      <c r="M573" s="183"/>
      <c r="N573" s="183"/>
      <c r="O573" s="183"/>
      <c r="P573" s="183"/>
      <c r="Q573" s="183"/>
      <c r="R573" s="183"/>
      <c r="S573" s="183"/>
      <c r="T573" s="183"/>
    </row>
    <row r="574" spans="1:20" x14ac:dyDescent="0.3">
      <c r="A574" s="183"/>
      <c r="B574" s="183"/>
      <c r="C574" s="183"/>
      <c r="D574" s="183"/>
      <c r="E574" s="501"/>
      <c r="F574" s="183"/>
      <c r="G574" s="183"/>
      <c r="H574" s="183"/>
      <c r="I574" s="183"/>
      <c r="J574" s="183"/>
      <c r="K574" s="183"/>
      <c r="L574" s="183"/>
      <c r="M574" s="183"/>
      <c r="N574" s="183"/>
      <c r="O574" s="183"/>
      <c r="P574" s="183"/>
      <c r="Q574" s="183"/>
      <c r="R574" s="183"/>
      <c r="S574" s="183"/>
      <c r="T574" s="183"/>
    </row>
    <row r="575" spans="1:20" x14ac:dyDescent="0.3">
      <c r="A575" s="183"/>
      <c r="B575" s="183"/>
      <c r="C575" s="183"/>
      <c r="D575" s="183"/>
      <c r="E575" s="501"/>
      <c r="F575" s="183"/>
      <c r="G575" s="183"/>
      <c r="H575" s="183"/>
      <c r="I575" s="183"/>
      <c r="J575" s="183"/>
      <c r="K575" s="183"/>
      <c r="L575" s="183"/>
      <c r="M575" s="183"/>
      <c r="N575" s="183"/>
      <c r="O575" s="183"/>
      <c r="P575" s="183"/>
      <c r="Q575" s="183"/>
      <c r="R575" s="183"/>
      <c r="S575" s="183"/>
      <c r="T575" s="183"/>
    </row>
    <row r="576" spans="1:20" x14ac:dyDescent="0.3">
      <c r="A576" s="183"/>
      <c r="B576" s="183"/>
      <c r="C576" s="183"/>
      <c r="D576" s="183"/>
      <c r="E576" s="501"/>
      <c r="F576" s="183"/>
      <c r="G576" s="183"/>
      <c r="H576" s="183"/>
      <c r="I576" s="183"/>
      <c r="J576" s="183"/>
      <c r="K576" s="183"/>
      <c r="L576" s="183"/>
      <c r="M576" s="183"/>
      <c r="N576" s="183"/>
      <c r="O576" s="183"/>
      <c r="P576" s="183"/>
      <c r="Q576" s="183"/>
      <c r="R576" s="183"/>
      <c r="S576" s="183"/>
      <c r="T576" s="183"/>
    </row>
    <row r="577" spans="1:20" x14ac:dyDescent="0.3">
      <c r="A577" s="183"/>
      <c r="B577" s="183"/>
      <c r="C577" s="183"/>
      <c r="D577" s="183"/>
      <c r="E577" s="501"/>
      <c r="F577" s="183"/>
      <c r="G577" s="183"/>
      <c r="H577" s="183"/>
      <c r="I577" s="183"/>
      <c r="J577" s="183"/>
      <c r="K577" s="183"/>
      <c r="L577" s="183"/>
      <c r="M577" s="183"/>
      <c r="N577" s="183"/>
      <c r="O577" s="183"/>
      <c r="P577" s="183"/>
      <c r="Q577" s="183"/>
      <c r="R577" s="183"/>
      <c r="S577" s="183"/>
      <c r="T577" s="183"/>
    </row>
    <row r="578" spans="1:20" x14ac:dyDescent="0.3">
      <c r="A578" s="183"/>
      <c r="B578" s="183"/>
      <c r="C578" s="183"/>
      <c r="D578" s="183"/>
      <c r="E578" s="501"/>
      <c r="F578" s="183"/>
      <c r="G578" s="183"/>
      <c r="H578" s="183"/>
      <c r="I578" s="183"/>
      <c r="J578" s="183"/>
      <c r="K578" s="183"/>
      <c r="L578" s="183"/>
      <c r="M578" s="183"/>
      <c r="N578" s="183"/>
      <c r="O578" s="183"/>
      <c r="P578" s="183"/>
      <c r="Q578" s="183"/>
      <c r="R578" s="183"/>
      <c r="S578" s="183"/>
      <c r="T578" s="183"/>
    </row>
    <row r="579" spans="1:20" x14ac:dyDescent="0.3">
      <c r="A579" s="183"/>
      <c r="B579" s="183"/>
      <c r="C579" s="183"/>
      <c r="D579" s="183"/>
      <c r="E579" s="501"/>
      <c r="F579" s="183"/>
      <c r="G579" s="183"/>
      <c r="H579" s="183"/>
      <c r="I579" s="183"/>
      <c r="J579" s="183"/>
      <c r="K579" s="183"/>
      <c r="L579" s="183"/>
      <c r="M579" s="183"/>
      <c r="N579" s="183"/>
      <c r="O579" s="183"/>
      <c r="P579" s="183"/>
      <c r="Q579" s="183"/>
      <c r="R579" s="183"/>
      <c r="S579" s="183"/>
      <c r="T579" s="183"/>
    </row>
    <row r="580" spans="1:20" x14ac:dyDescent="0.3">
      <c r="A580" s="183"/>
      <c r="B580" s="183"/>
      <c r="C580" s="183"/>
      <c r="D580" s="183"/>
      <c r="E580" s="501"/>
      <c r="F580" s="183"/>
      <c r="G580" s="183"/>
      <c r="H580" s="183"/>
      <c r="I580" s="183"/>
      <c r="J580" s="183"/>
      <c r="K580" s="183"/>
      <c r="L580" s="183"/>
      <c r="M580" s="183"/>
      <c r="N580" s="183"/>
      <c r="O580" s="183"/>
      <c r="P580" s="183"/>
      <c r="Q580" s="183"/>
      <c r="R580" s="183"/>
      <c r="S580" s="183"/>
      <c r="T580" s="183"/>
    </row>
    <row r="581" spans="1:20" x14ac:dyDescent="0.3">
      <c r="A581" s="183"/>
      <c r="B581" s="183"/>
      <c r="C581" s="183"/>
      <c r="D581" s="183"/>
      <c r="E581" s="501"/>
      <c r="F581" s="183"/>
      <c r="G581" s="183"/>
      <c r="H581" s="183"/>
      <c r="I581" s="183"/>
      <c r="J581" s="183"/>
      <c r="K581" s="183"/>
      <c r="L581" s="183"/>
      <c r="M581" s="183"/>
      <c r="N581" s="183"/>
      <c r="O581" s="183"/>
      <c r="P581" s="183"/>
      <c r="Q581" s="183"/>
      <c r="R581" s="183"/>
      <c r="S581" s="183"/>
      <c r="T581" s="183"/>
    </row>
    <row r="582" spans="1:20" x14ac:dyDescent="0.3">
      <c r="A582" s="183"/>
      <c r="B582" s="183"/>
      <c r="C582" s="183"/>
      <c r="D582" s="183"/>
      <c r="E582" s="501"/>
      <c r="F582" s="183"/>
      <c r="G582" s="183"/>
      <c r="H582" s="183"/>
      <c r="I582" s="183"/>
      <c r="J582" s="183"/>
      <c r="K582" s="183"/>
      <c r="L582" s="183"/>
      <c r="M582" s="183"/>
      <c r="N582" s="183"/>
      <c r="O582" s="183"/>
      <c r="P582" s="183"/>
      <c r="Q582" s="183"/>
      <c r="R582" s="183"/>
      <c r="S582" s="183"/>
      <c r="T582" s="183"/>
    </row>
    <row r="583" spans="1:20" x14ac:dyDescent="0.3">
      <c r="A583" s="183"/>
      <c r="B583" s="183"/>
      <c r="C583" s="183"/>
      <c r="D583" s="183"/>
      <c r="E583" s="501"/>
      <c r="F583" s="183"/>
      <c r="G583" s="183"/>
      <c r="H583" s="183"/>
      <c r="I583" s="183"/>
      <c r="J583" s="183"/>
      <c r="K583" s="183"/>
      <c r="L583" s="183"/>
      <c r="M583" s="183"/>
      <c r="N583" s="183"/>
      <c r="O583" s="183"/>
      <c r="P583" s="183"/>
      <c r="Q583" s="183"/>
      <c r="R583" s="183"/>
      <c r="S583" s="183"/>
      <c r="T583" s="183"/>
    </row>
    <row r="584" spans="1:20" x14ac:dyDescent="0.3">
      <c r="A584" s="183"/>
      <c r="B584" s="183"/>
      <c r="C584" s="183"/>
      <c r="D584" s="183"/>
      <c r="E584" s="501"/>
      <c r="F584" s="183"/>
      <c r="G584" s="183"/>
      <c r="H584" s="183"/>
      <c r="I584" s="183"/>
      <c r="J584" s="183"/>
      <c r="K584" s="183"/>
      <c r="L584" s="183"/>
      <c r="M584" s="183"/>
      <c r="N584" s="183"/>
      <c r="O584" s="183"/>
      <c r="P584" s="183"/>
      <c r="Q584" s="183"/>
      <c r="R584" s="183"/>
      <c r="S584" s="183"/>
      <c r="T584" s="183"/>
    </row>
    <row r="585" spans="1:20" x14ac:dyDescent="0.3">
      <c r="A585" s="183"/>
      <c r="B585" s="183"/>
      <c r="C585" s="183"/>
      <c r="D585" s="183"/>
      <c r="E585" s="501"/>
      <c r="F585" s="183"/>
      <c r="G585" s="183"/>
      <c r="H585" s="183"/>
      <c r="I585" s="183"/>
      <c r="J585" s="183"/>
      <c r="K585" s="183"/>
      <c r="L585" s="183"/>
      <c r="M585" s="183"/>
      <c r="N585" s="183"/>
      <c r="O585" s="183"/>
      <c r="P585" s="183"/>
      <c r="Q585" s="183"/>
      <c r="R585" s="183"/>
      <c r="S585" s="183"/>
      <c r="T585" s="183"/>
    </row>
    <row r="586" spans="1:20" x14ac:dyDescent="0.3">
      <c r="A586" s="183"/>
      <c r="B586" s="183"/>
      <c r="C586" s="183"/>
      <c r="D586" s="183"/>
      <c r="E586" s="501"/>
      <c r="F586" s="183"/>
      <c r="G586" s="183"/>
      <c r="H586" s="183"/>
      <c r="I586" s="183"/>
      <c r="J586" s="183"/>
      <c r="K586" s="183"/>
      <c r="L586" s="183"/>
      <c r="M586" s="183"/>
      <c r="N586" s="183"/>
      <c r="O586" s="183"/>
      <c r="P586" s="183"/>
      <c r="Q586" s="183"/>
      <c r="R586" s="183"/>
      <c r="S586" s="183"/>
      <c r="T586" s="183"/>
    </row>
    <row r="587" spans="1:20" x14ac:dyDescent="0.3">
      <c r="A587" s="183"/>
      <c r="B587" s="183"/>
      <c r="C587" s="183"/>
      <c r="D587" s="183"/>
      <c r="E587" s="501"/>
      <c r="F587" s="183"/>
      <c r="G587" s="183"/>
      <c r="H587" s="183"/>
      <c r="I587" s="183"/>
      <c r="J587" s="183"/>
      <c r="K587" s="183"/>
      <c r="L587" s="183"/>
      <c r="M587" s="183"/>
      <c r="N587" s="183"/>
      <c r="O587" s="183"/>
      <c r="P587" s="183"/>
      <c r="Q587" s="183"/>
      <c r="R587" s="183"/>
      <c r="S587" s="183"/>
      <c r="T587" s="183"/>
    </row>
    <row r="588" spans="1:20" x14ac:dyDescent="0.3">
      <c r="A588" s="183"/>
      <c r="B588" s="183"/>
      <c r="C588" s="183"/>
      <c r="D588" s="183"/>
      <c r="E588" s="501"/>
      <c r="F588" s="183"/>
      <c r="G588" s="183"/>
      <c r="H588" s="183"/>
      <c r="I588" s="183"/>
      <c r="J588" s="183"/>
      <c r="K588" s="183"/>
      <c r="L588" s="183"/>
      <c r="M588" s="183"/>
      <c r="N588" s="183"/>
      <c r="O588" s="183"/>
      <c r="P588" s="183"/>
      <c r="Q588" s="183"/>
      <c r="R588" s="183"/>
      <c r="S588" s="183"/>
      <c r="T588" s="183"/>
    </row>
    <row r="589" spans="1:20" x14ac:dyDescent="0.3">
      <c r="A589" s="183"/>
      <c r="B589" s="183"/>
      <c r="C589" s="183"/>
      <c r="D589" s="183"/>
      <c r="E589" s="501"/>
      <c r="F589" s="183"/>
      <c r="G589" s="183"/>
      <c r="H589" s="183"/>
      <c r="I589" s="183"/>
      <c r="J589" s="183"/>
      <c r="K589" s="183"/>
      <c r="L589" s="183"/>
      <c r="M589" s="183"/>
      <c r="N589" s="183"/>
      <c r="O589" s="183"/>
      <c r="P589" s="183"/>
      <c r="Q589" s="183"/>
      <c r="R589" s="183"/>
      <c r="S589" s="183"/>
      <c r="T589" s="183"/>
    </row>
    <row r="590" spans="1:20" x14ac:dyDescent="0.3">
      <c r="A590" s="183"/>
      <c r="B590" s="183"/>
      <c r="C590" s="183"/>
      <c r="D590" s="183"/>
      <c r="E590" s="501"/>
      <c r="F590" s="183"/>
      <c r="G590" s="183"/>
      <c r="H590" s="183"/>
      <c r="I590" s="183"/>
      <c r="J590" s="183"/>
      <c r="K590" s="183"/>
      <c r="L590" s="183"/>
      <c r="M590" s="183"/>
      <c r="N590" s="183"/>
      <c r="O590" s="183"/>
      <c r="P590" s="183"/>
      <c r="Q590" s="183"/>
      <c r="R590" s="183"/>
      <c r="S590" s="183"/>
      <c r="T590" s="183"/>
    </row>
    <row r="591" spans="1:20" x14ac:dyDescent="0.3">
      <c r="A591" s="183"/>
      <c r="B591" s="183"/>
      <c r="C591" s="183"/>
      <c r="D591" s="183"/>
      <c r="E591" s="501"/>
      <c r="F591" s="183"/>
      <c r="G591" s="183"/>
      <c r="H591" s="183"/>
      <c r="I591" s="183"/>
      <c r="J591" s="183"/>
      <c r="K591" s="183"/>
      <c r="L591" s="183"/>
      <c r="M591" s="183"/>
      <c r="N591" s="183"/>
      <c r="O591" s="183"/>
      <c r="P591" s="183"/>
      <c r="Q591" s="183"/>
      <c r="R591" s="183"/>
      <c r="S591" s="183"/>
      <c r="T591" s="183"/>
    </row>
    <row r="592" spans="1:20" x14ac:dyDescent="0.3">
      <c r="A592" s="183"/>
      <c r="B592" s="183"/>
      <c r="C592" s="183"/>
      <c r="D592" s="183"/>
      <c r="E592" s="501"/>
      <c r="F592" s="183"/>
      <c r="G592" s="183"/>
      <c r="H592" s="183"/>
      <c r="I592" s="183"/>
      <c r="J592" s="183"/>
      <c r="K592" s="183"/>
      <c r="L592" s="183"/>
      <c r="M592" s="183"/>
      <c r="N592" s="183"/>
      <c r="O592" s="183"/>
      <c r="P592" s="183"/>
      <c r="Q592" s="183"/>
      <c r="R592" s="183"/>
      <c r="S592" s="183"/>
      <c r="T592" s="183"/>
    </row>
    <row r="593" spans="1:20" x14ac:dyDescent="0.3">
      <c r="A593" s="183"/>
      <c r="B593" s="183"/>
      <c r="C593" s="183"/>
      <c r="D593" s="183"/>
      <c r="E593" s="501"/>
      <c r="F593" s="183"/>
      <c r="G593" s="183"/>
      <c r="H593" s="183"/>
      <c r="I593" s="183"/>
      <c r="J593" s="183"/>
      <c r="K593" s="183"/>
      <c r="L593" s="183"/>
      <c r="M593" s="183"/>
      <c r="N593" s="183"/>
      <c r="O593" s="183"/>
      <c r="P593" s="183"/>
      <c r="Q593" s="183"/>
      <c r="R593" s="183"/>
      <c r="S593" s="183"/>
      <c r="T593" s="183"/>
    </row>
    <row r="594" spans="1:20" x14ac:dyDescent="0.3">
      <c r="A594" s="183"/>
      <c r="B594" s="183"/>
      <c r="C594" s="183"/>
      <c r="D594" s="183"/>
      <c r="E594" s="501"/>
      <c r="F594" s="183"/>
      <c r="G594" s="183"/>
      <c r="H594" s="183"/>
      <c r="I594" s="183"/>
      <c r="J594" s="183"/>
      <c r="K594" s="183"/>
      <c r="L594" s="183"/>
      <c r="M594" s="183"/>
      <c r="N594" s="183"/>
      <c r="O594" s="183"/>
      <c r="P594" s="183"/>
      <c r="Q594" s="183"/>
      <c r="R594" s="183"/>
      <c r="S594" s="183"/>
      <c r="T594" s="183"/>
    </row>
    <row r="595" spans="1:20" x14ac:dyDescent="0.3">
      <c r="A595" s="183"/>
      <c r="B595" s="183"/>
      <c r="C595" s="183"/>
      <c r="D595" s="183"/>
      <c r="E595" s="501"/>
      <c r="F595" s="183"/>
      <c r="G595" s="183"/>
      <c r="H595" s="183"/>
      <c r="I595" s="183"/>
      <c r="J595" s="183"/>
      <c r="K595" s="183"/>
      <c r="L595" s="183"/>
      <c r="M595" s="183"/>
      <c r="N595" s="183"/>
      <c r="O595" s="183"/>
      <c r="P595" s="183"/>
      <c r="Q595" s="183"/>
      <c r="R595" s="183"/>
      <c r="S595" s="183"/>
      <c r="T595" s="183"/>
    </row>
    <row r="596" spans="1:20" x14ac:dyDescent="0.3">
      <c r="A596" s="183"/>
      <c r="B596" s="183"/>
      <c r="C596" s="183"/>
      <c r="D596" s="183"/>
      <c r="E596" s="501"/>
      <c r="F596" s="183"/>
      <c r="G596" s="183"/>
      <c r="H596" s="183"/>
      <c r="I596" s="183"/>
      <c r="J596" s="183"/>
      <c r="K596" s="183"/>
      <c r="L596" s="183"/>
      <c r="M596" s="183"/>
      <c r="N596" s="183"/>
      <c r="O596" s="183"/>
      <c r="P596" s="183"/>
      <c r="Q596" s="183"/>
      <c r="R596" s="183"/>
      <c r="S596" s="183"/>
      <c r="T596" s="183"/>
    </row>
    <row r="597" spans="1:20" x14ac:dyDescent="0.3">
      <c r="A597" s="183"/>
      <c r="B597" s="183"/>
      <c r="C597" s="183"/>
      <c r="D597" s="183"/>
      <c r="E597" s="501"/>
      <c r="F597" s="183"/>
      <c r="G597" s="183"/>
      <c r="H597" s="183"/>
      <c r="I597" s="183"/>
      <c r="J597" s="183"/>
      <c r="K597" s="183"/>
      <c r="L597" s="183"/>
      <c r="M597" s="183"/>
      <c r="N597" s="183"/>
      <c r="O597" s="183"/>
      <c r="P597" s="183"/>
      <c r="Q597" s="183"/>
      <c r="R597" s="183"/>
      <c r="S597" s="183"/>
      <c r="T597" s="183"/>
    </row>
    <row r="598" spans="1:20" x14ac:dyDescent="0.3">
      <c r="A598" s="183"/>
      <c r="B598" s="183"/>
      <c r="C598" s="183"/>
      <c r="D598" s="183"/>
      <c r="E598" s="501"/>
      <c r="F598" s="183"/>
      <c r="G598" s="183"/>
      <c r="H598" s="183"/>
      <c r="I598" s="183"/>
      <c r="J598" s="183"/>
      <c r="K598" s="183"/>
      <c r="L598" s="183"/>
      <c r="M598" s="183"/>
      <c r="N598" s="183"/>
      <c r="O598" s="183"/>
      <c r="P598" s="183"/>
      <c r="Q598" s="183"/>
      <c r="R598" s="183"/>
      <c r="S598" s="183"/>
      <c r="T598" s="183"/>
    </row>
    <row r="599" spans="1:20" x14ac:dyDescent="0.3">
      <c r="A599" s="183"/>
      <c r="B599" s="183"/>
      <c r="C599" s="183"/>
      <c r="D599" s="183"/>
      <c r="E599" s="501"/>
      <c r="F599" s="183"/>
      <c r="G599" s="183"/>
      <c r="H599" s="183"/>
      <c r="I599" s="183"/>
      <c r="J599" s="183"/>
      <c r="K599" s="183"/>
      <c r="L599" s="183"/>
      <c r="M599" s="183"/>
      <c r="N599" s="183"/>
      <c r="O599" s="183"/>
      <c r="P599" s="183"/>
      <c r="Q599" s="183"/>
      <c r="R599" s="183"/>
      <c r="S599" s="183"/>
      <c r="T599" s="183"/>
    </row>
    <row r="600" spans="1:20" x14ac:dyDescent="0.3">
      <c r="A600" s="183"/>
      <c r="B600" s="183"/>
      <c r="C600" s="183"/>
      <c r="D600" s="183"/>
      <c r="E600" s="501"/>
      <c r="F600" s="183"/>
      <c r="G600" s="183"/>
      <c r="H600" s="183"/>
      <c r="I600" s="183"/>
      <c r="J600" s="183"/>
      <c r="K600" s="183"/>
      <c r="L600" s="183"/>
      <c r="M600" s="183"/>
      <c r="N600" s="183"/>
      <c r="O600" s="183"/>
      <c r="P600" s="183"/>
      <c r="Q600" s="183"/>
      <c r="R600" s="183"/>
      <c r="S600" s="183"/>
      <c r="T600" s="183"/>
    </row>
    <row r="601" spans="1:20" x14ac:dyDescent="0.3">
      <c r="A601" s="183"/>
      <c r="B601" s="183"/>
      <c r="C601" s="183"/>
      <c r="D601" s="183"/>
      <c r="E601" s="501"/>
      <c r="F601" s="183"/>
      <c r="G601" s="183"/>
      <c r="H601" s="183"/>
      <c r="I601" s="183"/>
      <c r="J601" s="183"/>
      <c r="K601" s="183"/>
      <c r="L601" s="183"/>
      <c r="M601" s="183"/>
      <c r="N601" s="183"/>
      <c r="O601" s="183"/>
      <c r="P601" s="183"/>
      <c r="Q601" s="183"/>
      <c r="R601" s="183"/>
      <c r="S601" s="183"/>
      <c r="T601" s="183"/>
    </row>
    <row r="602" spans="1:20" x14ac:dyDescent="0.3">
      <c r="A602" s="183"/>
      <c r="B602" s="183"/>
      <c r="C602" s="183"/>
      <c r="D602" s="183"/>
      <c r="E602" s="501"/>
      <c r="F602" s="183"/>
      <c r="G602" s="183"/>
      <c r="H602" s="183"/>
      <c r="I602" s="183"/>
      <c r="J602" s="183"/>
      <c r="K602" s="183"/>
      <c r="L602" s="183"/>
      <c r="M602" s="183"/>
      <c r="N602" s="183"/>
      <c r="O602" s="183"/>
      <c r="P602" s="183"/>
      <c r="Q602" s="183"/>
      <c r="R602" s="183"/>
      <c r="S602" s="183"/>
      <c r="T602" s="183"/>
    </row>
    <row r="603" spans="1:20" x14ac:dyDescent="0.3">
      <c r="A603" s="183"/>
      <c r="B603" s="183"/>
      <c r="C603" s="183"/>
      <c r="D603" s="183"/>
      <c r="E603" s="501"/>
      <c r="F603" s="183"/>
      <c r="G603" s="183"/>
      <c r="H603" s="183"/>
      <c r="I603" s="183"/>
      <c r="J603" s="183"/>
      <c r="K603" s="183"/>
      <c r="L603" s="183"/>
      <c r="M603" s="183"/>
      <c r="N603" s="183"/>
      <c r="O603" s="183"/>
      <c r="P603" s="183"/>
      <c r="Q603" s="183"/>
      <c r="R603" s="183"/>
      <c r="S603" s="183"/>
      <c r="T603" s="183"/>
    </row>
    <row r="604" spans="1:20" x14ac:dyDescent="0.3">
      <c r="A604" s="183"/>
      <c r="B604" s="183"/>
      <c r="C604" s="183"/>
      <c r="D604" s="183"/>
      <c r="E604" s="501"/>
      <c r="F604" s="183"/>
      <c r="G604" s="183"/>
      <c r="H604" s="183"/>
      <c r="I604" s="183"/>
      <c r="J604" s="183"/>
      <c r="K604" s="183"/>
      <c r="L604" s="183"/>
      <c r="M604" s="183"/>
      <c r="N604" s="183"/>
      <c r="O604" s="183"/>
      <c r="P604" s="183"/>
      <c r="Q604" s="183"/>
      <c r="R604" s="183"/>
      <c r="S604" s="183"/>
      <c r="T604" s="183"/>
    </row>
    <row r="605" spans="1:20" x14ac:dyDescent="0.3">
      <c r="A605" s="183"/>
      <c r="B605" s="183"/>
      <c r="C605" s="183"/>
      <c r="D605" s="183"/>
      <c r="E605" s="501"/>
      <c r="F605" s="183"/>
      <c r="G605" s="183"/>
      <c r="H605" s="183"/>
      <c r="I605" s="183"/>
      <c r="J605" s="183"/>
      <c r="K605" s="183"/>
      <c r="L605" s="183"/>
      <c r="M605" s="183"/>
      <c r="N605" s="183"/>
      <c r="O605" s="183"/>
      <c r="P605" s="183"/>
      <c r="Q605" s="183"/>
      <c r="R605" s="183"/>
      <c r="S605" s="183"/>
      <c r="T605" s="183"/>
    </row>
    <row r="606" spans="1:20" x14ac:dyDescent="0.3">
      <c r="A606" s="183"/>
      <c r="B606" s="183"/>
      <c r="C606" s="183"/>
      <c r="D606" s="183"/>
      <c r="E606" s="501"/>
      <c r="F606" s="183"/>
      <c r="G606" s="183"/>
      <c r="H606" s="183"/>
      <c r="I606" s="183"/>
      <c r="J606" s="183"/>
      <c r="K606" s="183"/>
      <c r="L606" s="183"/>
      <c r="M606" s="183"/>
      <c r="N606" s="183"/>
      <c r="O606" s="183"/>
      <c r="P606" s="183"/>
      <c r="Q606" s="183"/>
      <c r="R606" s="183"/>
      <c r="S606" s="183"/>
      <c r="T606" s="183"/>
    </row>
    <row r="607" spans="1:20" x14ac:dyDescent="0.3">
      <c r="A607" s="183"/>
      <c r="B607" s="183"/>
      <c r="C607" s="183"/>
      <c r="D607" s="183"/>
      <c r="E607" s="501"/>
      <c r="F607" s="183"/>
      <c r="G607" s="183"/>
      <c r="H607" s="183"/>
      <c r="I607" s="183"/>
      <c r="J607" s="183"/>
      <c r="K607" s="183"/>
      <c r="L607" s="183"/>
      <c r="M607" s="183"/>
      <c r="N607" s="183"/>
      <c r="O607" s="183"/>
      <c r="P607" s="183"/>
      <c r="Q607" s="183"/>
      <c r="R607" s="183"/>
      <c r="S607" s="183"/>
      <c r="T607" s="183"/>
    </row>
    <row r="608" spans="1:20" x14ac:dyDescent="0.3">
      <c r="A608" s="183"/>
      <c r="B608" s="183"/>
      <c r="C608" s="183"/>
      <c r="D608" s="183"/>
      <c r="E608" s="501"/>
      <c r="F608" s="183"/>
      <c r="G608" s="183"/>
      <c r="H608" s="183"/>
      <c r="I608" s="183"/>
      <c r="J608" s="183"/>
      <c r="K608" s="183"/>
      <c r="L608" s="183"/>
      <c r="M608" s="183"/>
      <c r="N608" s="183"/>
      <c r="O608" s="183"/>
      <c r="P608" s="183"/>
      <c r="Q608" s="183"/>
      <c r="R608" s="183"/>
      <c r="S608" s="183"/>
      <c r="T608" s="183"/>
    </row>
    <row r="609" spans="1:20" x14ac:dyDescent="0.3">
      <c r="A609" s="183"/>
      <c r="B609" s="183"/>
      <c r="C609" s="183"/>
      <c r="D609" s="183"/>
      <c r="E609" s="501"/>
      <c r="F609" s="183"/>
      <c r="G609" s="183"/>
      <c r="H609" s="183"/>
      <c r="I609" s="183"/>
      <c r="J609" s="183"/>
      <c r="K609" s="183"/>
      <c r="L609" s="183"/>
      <c r="M609" s="183"/>
      <c r="N609" s="183"/>
      <c r="O609" s="183"/>
      <c r="P609" s="183"/>
      <c r="Q609" s="183"/>
      <c r="R609" s="183"/>
      <c r="S609" s="183"/>
      <c r="T609" s="183"/>
    </row>
    <row r="610" spans="1:20" x14ac:dyDescent="0.3">
      <c r="A610" s="183"/>
      <c r="B610" s="183"/>
      <c r="C610" s="183"/>
      <c r="D610" s="183"/>
      <c r="E610" s="501"/>
      <c r="F610" s="183"/>
      <c r="G610" s="183"/>
      <c r="H610" s="183"/>
      <c r="I610" s="183"/>
      <c r="J610" s="183"/>
      <c r="K610" s="183"/>
      <c r="L610" s="183"/>
      <c r="M610" s="183"/>
      <c r="N610" s="183"/>
      <c r="O610" s="183"/>
      <c r="P610" s="183"/>
      <c r="Q610" s="183"/>
      <c r="R610" s="183"/>
      <c r="S610" s="183"/>
      <c r="T610" s="183"/>
    </row>
    <row r="611" spans="1:20" x14ac:dyDescent="0.3">
      <c r="A611" s="183"/>
      <c r="B611" s="183"/>
      <c r="C611" s="183"/>
      <c r="D611" s="183"/>
      <c r="E611" s="501"/>
      <c r="F611" s="183"/>
      <c r="G611" s="183"/>
      <c r="H611" s="183"/>
      <c r="I611" s="183"/>
      <c r="J611" s="183"/>
      <c r="K611" s="183"/>
      <c r="L611" s="183"/>
      <c r="M611" s="183"/>
      <c r="N611" s="183"/>
      <c r="O611" s="183"/>
      <c r="P611" s="183"/>
      <c r="Q611" s="183"/>
      <c r="R611" s="183"/>
      <c r="S611" s="183"/>
      <c r="T611" s="183"/>
    </row>
    <row r="612" spans="1:20" x14ac:dyDescent="0.3">
      <c r="A612" s="183"/>
      <c r="B612" s="183"/>
      <c r="C612" s="183"/>
      <c r="D612" s="183"/>
      <c r="E612" s="501"/>
      <c r="F612" s="183"/>
      <c r="G612" s="183"/>
      <c r="H612" s="183"/>
      <c r="I612" s="183"/>
      <c r="J612" s="183"/>
      <c r="K612" s="183"/>
      <c r="L612" s="183"/>
      <c r="M612" s="183"/>
      <c r="N612" s="183"/>
      <c r="O612" s="183"/>
      <c r="P612" s="183"/>
      <c r="Q612" s="183"/>
      <c r="R612" s="183"/>
      <c r="S612" s="183"/>
      <c r="T612" s="183"/>
    </row>
    <row r="613" spans="1:20" x14ac:dyDescent="0.3">
      <c r="A613" s="183"/>
      <c r="B613" s="183"/>
      <c r="C613" s="183"/>
      <c r="D613" s="183"/>
      <c r="E613" s="501"/>
      <c r="F613" s="183"/>
      <c r="G613" s="183"/>
      <c r="H613" s="183"/>
      <c r="I613" s="183"/>
      <c r="J613" s="183"/>
      <c r="K613" s="183"/>
      <c r="L613" s="183"/>
      <c r="M613" s="183"/>
      <c r="N613" s="183"/>
      <c r="O613" s="183"/>
      <c r="P613" s="183"/>
      <c r="Q613" s="183"/>
      <c r="R613" s="183"/>
      <c r="S613" s="183"/>
      <c r="T613" s="183"/>
    </row>
    <row r="614" spans="1:20" x14ac:dyDescent="0.3">
      <c r="A614" s="183"/>
      <c r="B614" s="183"/>
      <c r="C614" s="183"/>
      <c r="D614" s="183"/>
      <c r="E614" s="501"/>
      <c r="F614" s="183"/>
      <c r="G614" s="183"/>
      <c r="H614" s="183"/>
      <c r="I614" s="183"/>
      <c r="J614" s="183"/>
      <c r="K614" s="183"/>
      <c r="L614" s="183"/>
      <c r="M614" s="183"/>
      <c r="N614" s="183"/>
      <c r="O614" s="183"/>
      <c r="P614" s="183"/>
      <c r="Q614" s="183"/>
      <c r="R614" s="183"/>
      <c r="S614" s="183"/>
      <c r="T614" s="183"/>
    </row>
    <row r="615" spans="1:20" x14ac:dyDescent="0.3">
      <c r="A615" s="183"/>
      <c r="B615" s="183"/>
      <c r="C615" s="183"/>
      <c r="D615" s="183"/>
      <c r="E615" s="501"/>
      <c r="F615" s="183"/>
      <c r="G615" s="183"/>
      <c r="H615" s="183"/>
      <c r="I615" s="183"/>
      <c r="J615" s="183"/>
      <c r="K615" s="183"/>
      <c r="L615" s="183"/>
      <c r="M615" s="183"/>
      <c r="N615" s="183"/>
      <c r="O615" s="183"/>
      <c r="P615" s="183"/>
      <c r="Q615" s="183"/>
      <c r="R615" s="183"/>
      <c r="S615" s="183"/>
      <c r="T615" s="183"/>
    </row>
    <row r="616" spans="1:20" x14ac:dyDescent="0.3">
      <c r="A616" s="183"/>
      <c r="B616" s="183"/>
      <c r="C616" s="183"/>
      <c r="D616" s="183"/>
      <c r="E616" s="501"/>
      <c r="F616" s="183"/>
      <c r="G616" s="183"/>
      <c r="H616" s="183"/>
      <c r="I616" s="183"/>
      <c r="J616" s="183"/>
      <c r="K616" s="183"/>
      <c r="L616" s="183"/>
      <c r="M616" s="183"/>
      <c r="N616" s="183"/>
      <c r="O616" s="183"/>
      <c r="P616" s="183"/>
      <c r="Q616" s="183"/>
      <c r="R616" s="183"/>
      <c r="S616" s="183"/>
      <c r="T616" s="183"/>
    </row>
    <row r="617" spans="1:20" x14ac:dyDescent="0.3">
      <c r="A617" s="183"/>
      <c r="B617" s="183"/>
      <c r="C617" s="183"/>
      <c r="D617" s="183"/>
      <c r="E617" s="501"/>
      <c r="F617" s="183"/>
      <c r="G617" s="183"/>
      <c r="H617" s="183"/>
      <c r="I617" s="183"/>
      <c r="J617" s="183"/>
      <c r="K617" s="183"/>
      <c r="L617" s="183"/>
      <c r="M617" s="183"/>
      <c r="N617" s="183"/>
      <c r="O617" s="183"/>
      <c r="P617" s="183"/>
      <c r="Q617" s="183"/>
      <c r="R617" s="183"/>
      <c r="S617" s="183"/>
      <c r="T617" s="183"/>
    </row>
    <row r="618" spans="1:20" x14ac:dyDescent="0.3">
      <c r="A618" s="183"/>
      <c r="B618" s="183"/>
      <c r="C618" s="183"/>
      <c r="D618" s="183"/>
      <c r="E618" s="501"/>
      <c r="F618" s="183"/>
      <c r="G618" s="183"/>
      <c r="H618" s="183"/>
      <c r="I618" s="183"/>
      <c r="J618" s="183"/>
      <c r="K618" s="183"/>
      <c r="L618" s="183"/>
      <c r="M618" s="183"/>
      <c r="N618" s="183"/>
      <c r="O618" s="183"/>
      <c r="P618" s="183"/>
      <c r="Q618" s="183"/>
      <c r="R618" s="183"/>
      <c r="S618" s="183"/>
      <c r="T618" s="183"/>
    </row>
    <row r="619" spans="1:20" x14ac:dyDescent="0.3">
      <c r="A619" s="183"/>
      <c r="B619" s="183"/>
      <c r="C619" s="183"/>
      <c r="D619" s="183"/>
      <c r="E619" s="501"/>
      <c r="F619" s="183"/>
      <c r="G619" s="183"/>
      <c r="H619" s="183"/>
      <c r="I619" s="183"/>
      <c r="J619" s="183"/>
      <c r="K619" s="183"/>
      <c r="L619" s="183"/>
      <c r="M619" s="183"/>
      <c r="N619" s="183"/>
      <c r="O619" s="183"/>
      <c r="P619" s="183"/>
      <c r="Q619" s="183"/>
      <c r="R619" s="183"/>
      <c r="S619" s="183"/>
      <c r="T619" s="183"/>
    </row>
    <row r="620" spans="1:20" x14ac:dyDescent="0.3">
      <c r="A620" s="183"/>
      <c r="B620" s="183"/>
      <c r="C620" s="183"/>
      <c r="D620" s="183"/>
      <c r="E620" s="501"/>
      <c r="F620" s="183"/>
      <c r="G620" s="183"/>
      <c r="H620" s="183"/>
      <c r="I620" s="183"/>
      <c r="J620" s="183"/>
      <c r="K620" s="183"/>
      <c r="L620" s="183"/>
      <c r="M620" s="183"/>
      <c r="N620" s="183"/>
      <c r="O620" s="183"/>
      <c r="P620" s="183"/>
      <c r="Q620" s="183"/>
      <c r="R620" s="183"/>
      <c r="S620" s="183"/>
      <c r="T620" s="183"/>
    </row>
    <row r="621" spans="1:20" x14ac:dyDescent="0.3">
      <c r="A621" s="183"/>
      <c r="B621" s="183"/>
      <c r="C621" s="183"/>
      <c r="D621" s="183"/>
      <c r="E621" s="501"/>
      <c r="F621" s="183"/>
      <c r="G621" s="183"/>
      <c r="H621" s="183"/>
      <c r="I621" s="183"/>
      <c r="J621" s="183"/>
      <c r="K621" s="183"/>
      <c r="L621" s="183"/>
      <c r="M621" s="183"/>
      <c r="N621" s="183"/>
      <c r="O621" s="183"/>
      <c r="P621" s="183"/>
      <c r="Q621" s="183"/>
      <c r="R621" s="183"/>
      <c r="S621" s="183"/>
      <c r="T621" s="183"/>
    </row>
    <row r="622" spans="1:20" x14ac:dyDescent="0.3">
      <c r="A622" s="183"/>
      <c r="B622" s="183"/>
      <c r="C622" s="183"/>
      <c r="D622" s="183"/>
      <c r="E622" s="501"/>
      <c r="F622" s="183"/>
      <c r="G622" s="183"/>
      <c r="H622" s="183"/>
      <c r="I622" s="183"/>
      <c r="J622" s="183"/>
      <c r="K622" s="183"/>
      <c r="L622" s="183"/>
      <c r="M622" s="183"/>
      <c r="N622" s="183"/>
      <c r="O622" s="183"/>
      <c r="P622" s="183"/>
      <c r="Q622" s="183"/>
      <c r="R622" s="183"/>
      <c r="S622" s="183"/>
      <c r="T622" s="183"/>
    </row>
    <row r="623" spans="1:20" x14ac:dyDescent="0.3">
      <c r="A623" s="183"/>
      <c r="B623" s="183"/>
      <c r="C623" s="183"/>
      <c r="D623" s="183"/>
      <c r="E623" s="501"/>
      <c r="F623" s="183"/>
      <c r="G623" s="183"/>
      <c r="H623" s="183"/>
      <c r="I623" s="183"/>
      <c r="J623" s="183"/>
      <c r="K623" s="183"/>
      <c r="L623" s="183"/>
      <c r="M623" s="183"/>
      <c r="N623" s="183"/>
      <c r="O623" s="183"/>
      <c r="P623" s="183"/>
      <c r="Q623" s="183"/>
      <c r="R623" s="183"/>
      <c r="S623" s="183"/>
      <c r="T623" s="183"/>
    </row>
    <row r="624" spans="1:20" x14ac:dyDescent="0.3">
      <c r="A624" s="183"/>
      <c r="B624" s="183"/>
      <c r="C624" s="183"/>
      <c r="D624" s="183"/>
      <c r="E624" s="501"/>
      <c r="F624" s="183"/>
      <c r="G624" s="183"/>
      <c r="H624" s="183"/>
      <c r="I624" s="183"/>
      <c r="J624" s="183"/>
      <c r="K624" s="183"/>
      <c r="L624" s="183"/>
      <c r="M624" s="183"/>
      <c r="N624" s="183"/>
      <c r="O624" s="183"/>
      <c r="P624" s="183"/>
      <c r="Q624" s="183"/>
      <c r="R624" s="183"/>
      <c r="S624" s="183"/>
      <c r="T624" s="183"/>
    </row>
    <row r="625" spans="1:20" x14ac:dyDescent="0.3">
      <c r="A625" s="183"/>
      <c r="B625" s="183"/>
      <c r="C625" s="183"/>
      <c r="D625" s="183"/>
      <c r="E625" s="501"/>
      <c r="F625" s="183"/>
      <c r="G625" s="183"/>
      <c r="H625" s="183"/>
      <c r="I625" s="183"/>
      <c r="J625" s="183"/>
      <c r="K625" s="183"/>
      <c r="L625" s="183"/>
      <c r="M625" s="183"/>
      <c r="N625" s="183"/>
      <c r="O625" s="183"/>
      <c r="P625" s="183"/>
      <c r="Q625" s="183"/>
      <c r="R625" s="183"/>
      <c r="S625" s="183"/>
      <c r="T625" s="183"/>
    </row>
    <row r="626" spans="1:20" x14ac:dyDescent="0.3">
      <c r="A626" s="183"/>
      <c r="B626" s="183"/>
      <c r="C626" s="183"/>
      <c r="D626" s="183"/>
      <c r="E626" s="501"/>
      <c r="F626" s="183"/>
      <c r="G626" s="183"/>
      <c r="H626" s="183"/>
      <c r="I626" s="183"/>
      <c r="J626" s="183"/>
      <c r="K626" s="183"/>
      <c r="L626" s="183"/>
      <c r="M626" s="183"/>
      <c r="N626" s="183"/>
      <c r="O626" s="183"/>
      <c r="P626" s="183"/>
      <c r="Q626" s="183"/>
      <c r="R626" s="183"/>
      <c r="S626" s="183"/>
      <c r="T626" s="183"/>
    </row>
    <row r="627" spans="1:20" x14ac:dyDescent="0.3">
      <c r="A627" s="183"/>
      <c r="B627" s="183"/>
      <c r="C627" s="183"/>
      <c r="D627" s="183"/>
      <c r="E627" s="501"/>
      <c r="F627" s="183"/>
      <c r="G627" s="183"/>
      <c r="H627" s="183"/>
      <c r="I627" s="183"/>
      <c r="J627" s="183"/>
      <c r="K627" s="183"/>
      <c r="L627" s="183"/>
      <c r="M627" s="183"/>
      <c r="N627" s="183"/>
      <c r="O627" s="183"/>
      <c r="P627" s="183"/>
      <c r="Q627" s="183"/>
      <c r="R627" s="183"/>
      <c r="S627" s="183"/>
      <c r="T627" s="183"/>
    </row>
    <row r="628" spans="1:20" x14ac:dyDescent="0.3">
      <c r="A628" s="183"/>
      <c r="B628" s="183"/>
      <c r="C628" s="183"/>
      <c r="D628" s="183"/>
      <c r="E628" s="501"/>
      <c r="F628" s="183"/>
      <c r="G628" s="183"/>
      <c r="H628" s="183"/>
      <c r="I628" s="183"/>
      <c r="J628" s="183"/>
      <c r="K628" s="183"/>
      <c r="L628" s="183"/>
      <c r="M628" s="183"/>
      <c r="N628" s="183"/>
      <c r="O628" s="183"/>
      <c r="P628" s="183"/>
      <c r="Q628" s="183"/>
      <c r="R628" s="183"/>
      <c r="S628" s="183"/>
      <c r="T628" s="183"/>
    </row>
    <row r="629" spans="1:20" x14ac:dyDescent="0.3">
      <c r="A629" s="183"/>
      <c r="B629" s="183"/>
      <c r="C629" s="183"/>
      <c r="D629" s="183"/>
      <c r="E629" s="501"/>
      <c r="F629" s="183"/>
      <c r="G629" s="183"/>
      <c r="H629" s="183"/>
      <c r="I629" s="183"/>
      <c r="J629" s="183"/>
      <c r="K629" s="183"/>
      <c r="L629" s="183"/>
      <c r="M629" s="183"/>
      <c r="N629" s="183"/>
      <c r="O629" s="183"/>
      <c r="P629" s="183"/>
      <c r="Q629" s="183"/>
      <c r="R629" s="183"/>
      <c r="S629" s="183"/>
      <c r="T629" s="183"/>
    </row>
    <row r="630" spans="1:20" x14ac:dyDescent="0.3">
      <c r="A630" s="183"/>
      <c r="B630" s="183"/>
      <c r="C630" s="183"/>
      <c r="D630" s="183"/>
      <c r="E630" s="501"/>
      <c r="F630" s="183"/>
      <c r="G630" s="183"/>
      <c r="H630" s="183"/>
      <c r="I630" s="183"/>
      <c r="J630" s="183"/>
      <c r="K630" s="183"/>
      <c r="L630" s="183"/>
      <c r="M630" s="183"/>
      <c r="N630" s="183"/>
      <c r="O630" s="183"/>
      <c r="P630" s="183"/>
      <c r="Q630" s="183"/>
      <c r="R630" s="183"/>
      <c r="S630" s="183"/>
      <c r="T630" s="183"/>
    </row>
    <row r="631" spans="1:20" x14ac:dyDescent="0.3">
      <c r="A631" s="183"/>
      <c r="B631" s="183"/>
      <c r="C631" s="183"/>
      <c r="D631" s="183"/>
      <c r="E631" s="501"/>
      <c r="F631" s="183"/>
      <c r="G631" s="183"/>
      <c r="H631" s="183"/>
      <c r="I631" s="183"/>
      <c r="J631" s="183"/>
      <c r="K631" s="183"/>
      <c r="L631" s="183"/>
      <c r="M631" s="183"/>
      <c r="N631" s="183"/>
      <c r="O631" s="183"/>
      <c r="P631" s="183"/>
      <c r="Q631" s="183"/>
      <c r="R631" s="183"/>
      <c r="S631" s="183"/>
      <c r="T631" s="183"/>
    </row>
    <row r="632" spans="1:20" x14ac:dyDescent="0.3">
      <c r="A632" s="183"/>
      <c r="B632" s="183"/>
      <c r="C632" s="183"/>
      <c r="D632" s="183"/>
      <c r="E632" s="501"/>
      <c r="F632" s="183"/>
      <c r="G632" s="183"/>
      <c r="H632" s="183"/>
      <c r="I632" s="183"/>
      <c r="J632" s="183"/>
      <c r="K632" s="183"/>
      <c r="L632" s="183"/>
      <c r="M632" s="183"/>
      <c r="N632" s="183"/>
      <c r="O632" s="183"/>
      <c r="P632" s="183"/>
      <c r="Q632" s="183"/>
      <c r="R632" s="183"/>
      <c r="S632" s="183"/>
      <c r="T632" s="183"/>
    </row>
    <row r="633" spans="1:20" x14ac:dyDescent="0.3">
      <c r="A633" s="183"/>
      <c r="B633" s="183"/>
      <c r="C633" s="183"/>
      <c r="D633" s="183"/>
      <c r="E633" s="501"/>
      <c r="F633" s="183"/>
      <c r="G633" s="183"/>
      <c r="H633" s="183"/>
      <c r="I633" s="183"/>
      <c r="J633" s="183"/>
      <c r="K633" s="183"/>
      <c r="L633" s="183"/>
      <c r="M633" s="183"/>
      <c r="N633" s="183"/>
      <c r="O633" s="183"/>
      <c r="P633" s="183"/>
      <c r="Q633" s="183"/>
      <c r="R633" s="183"/>
      <c r="S633" s="183"/>
      <c r="T633" s="183"/>
    </row>
    <row r="634" spans="1:20" x14ac:dyDescent="0.3">
      <c r="A634" s="183"/>
      <c r="B634" s="183"/>
      <c r="C634" s="183"/>
      <c r="D634" s="183"/>
      <c r="E634" s="501"/>
      <c r="F634" s="183"/>
      <c r="G634" s="183"/>
      <c r="H634" s="183"/>
      <c r="I634" s="183"/>
      <c r="J634" s="183"/>
      <c r="K634" s="183"/>
      <c r="L634" s="183"/>
      <c r="M634" s="183"/>
      <c r="N634" s="183"/>
      <c r="O634" s="183"/>
      <c r="P634" s="183"/>
      <c r="Q634" s="183"/>
      <c r="R634" s="183"/>
      <c r="S634" s="183"/>
      <c r="T634" s="183"/>
    </row>
    <row r="635" spans="1:20" x14ac:dyDescent="0.3">
      <c r="A635" s="183"/>
      <c r="B635" s="183"/>
      <c r="C635" s="183"/>
      <c r="D635" s="183"/>
      <c r="E635" s="501"/>
      <c r="F635" s="183"/>
      <c r="G635" s="183"/>
      <c r="H635" s="183"/>
      <c r="I635" s="183"/>
      <c r="J635" s="183"/>
      <c r="K635" s="183"/>
      <c r="L635" s="183"/>
      <c r="M635" s="183"/>
      <c r="N635" s="183"/>
      <c r="O635" s="183"/>
      <c r="P635" s="183"/>
      <c r="Q635" s="183"/>
      <c r="R635" s="183"/>
      <c r="S635" s="183"/>
      <c r="T635" s="183"/>
    </row>
    <row r="636" spans="1:20" x14ac:dyDescent="0.3">
      <c r="A636" s="183"/>
      <c r="B636" s="183"/>
      <c r="C636" s="183"/>
      <c r="D636" s="183"/>
      <c r="E636" s="501"/>
      <c r="F636" s="183"/>
      <c r="G636" s="183"/>
      <c r="H636" s="183"/>
      <c r="I636" s="183"/>
      <c r="J636" s="183"/>
      <c r="K636" s="183"/>
      <c r="L636" s="183"/>
      <c r="M636" s="183"/>
      <c r="N636" s="183"/>
      <c r="O636" s="183"/>
      <c r="P636" s="183"/>
      <c r="Q636" s="183"/>
      <c r="R636" s="183"/>
      <c r="S636" s="183"/>
      <c r="T636" s="183"/>
    </row>
    <row r="637" spans="1:20" x14ac:dyDescent="0.3">
      <c r="A637" s="183"/>
      <c r="B637" s="183"/>
      <c r="C637" s="183"/>
      <c r="D637" s="183"/>
      <c r="E637" s="501"/>
      <c r="F637" s="183"/>
      <c r="G637" s="183"/>
      <c r="H637" s="183"/>
      <c r="I637" s="183"/>
      <c r="J637" s="183"/>
      <c r="K637" s="183"/>
      <c r="L637" s="183"/>
      <c r="M637" s="183"/>
      <c r="N637" s="183"/>
      <c r="O637" s="183"/>
      <c r="P637" s="183"/>
      <c r="Q637" s="183"/>
      <c r="R637" s="183"/>
      <c r="S637" s="183"/>
      <c r="T637" s="183"/>
    </row>
    <row r="638" spans="1:20" x14ac:dyDescent="0.3">
      <c r="A638" s="183"/>
      <c r="B638" s="183"/>
      <c r="C638" s="183"/>
      <c r="D638" s="183"/>
      <c r="E638" s="501"/>
      <c r="F638" s="183"/>
      <c r="G638" s="183"/>
      <c r="H638" s="183"/>
      <c r="I638" s="183"/>
      <c r="J638" s="183"/>
      <c r="K638" s="183"/>
      <c r="L638" s="183"/>
      <c r="M638" s="183"/>
      <c r="N638" s="183"/>
      <c r="O638" s="183"/>
      <c r="P638" s="183"/>
      <c r="Q638" s="183"/>
      <c r="R638" s="183"/>
      <c r="S638" s="183"/>
      <c r="T638" s="183"/>
    </row>
    <row r="639" spans="1:20" x14ac:dyDescent="0.3">
      <c r="A639" s="183"/>
      <c r="B639" s="183"/>
      <c r="C639" s="183"/>
      <c r="D639" s="183"/>
      <c r="E639" s="501"/>
      <c r="F639" s="183"/>
      <c r="G639" s="183"/>
      <c r="H639" s="183"/>
      <c r="I639" s="183"/>
      <c r="J639" s="183"/>
      <c r="K639" s="183"/>
      <c r="L639" s="183"/>
      <c r="M639" s="183"/>
      <c r="N639" s="183"/>
      <c r="O639" s="183"/>
      <c r="P639" s="183"/>
      <c r="Q639" s="183"/>
      <c r="R639" s="183"/>
      <c r="S639" s="183"/>
      <c r="T639" s="183"/>
    </row>
    <row r="640" spans="1:20" x14ac:dyDescent="0.3">
      <c r="A640" s="183"/>
      <c r="B640" s="183"/>
      <c r="C640" s="183"/>
      <c r="D640" s="183"/>
      <c r="E640" s="501"/>
      <c r="F640" s="183"/>
      <c r="G640" s="183"/>
      <c r="H640" s="183"/>
      <c r="I640" s="183"/>
      <c r="J640" s="183"/>
      <c r="K640" s="183"/>
      <c r="L640" s="183"/>
      <c r="M640" s="183"/>
      <c r="N640" s="183"/>
      <c r="O640" s="183"/>
      <c r="P640" s="183"/>
      <c r="Q640" s="183"/>
      <c r="R640" s="183"/>
      <c r="S640" s="183"/>
      <c r="T640" s="183"/>
    </row>
    <row r="641" spans="1:20" x14ac:dyDescent="0.3">
      <c r="A641" s="183"/>
      <c r="B641" s="183"/>
      <c r="C641" s="183"/>
      <c r="D641" s="183"/>
      <c r="E641" s="501"/>
      <c r="F641" s="183"/>
      <c r="G641" s="183"/>
      <c r="H641" s="183"/>
      <c r="I641" s="183"/>
      <c r="J641" s="183"/>
      <c r="K641" s="183"/>
      <c r="L641" s="183"/>
      <c r="M641" s="183"/>
      <c r="N641" s="183"/>
      <c r="O641" s="183"/>
      <c r="P641" s="183"/>
      <c r="Q641" s="183"/>
      <c r="R641" s="183"/>
      <c r="S641" s="183"/>
      <c r="T641" s="183"/>
    </row>
    <row r="642" spans="1:20" x14ac:dyDescent="0.3">
      <c r="A642" s="183"/>
      <c r="B642" s="183"/>
      <c r="C642" s="183"/>
      <c r="D642" s="183"/>
      <c r="E642" s="501"/>
      <c r="F642" s="183"/>
      <c r="G642" s="183"/>
      <c r="H642" s="183"/>
      <c r="I642" s="183"/>
      <c r="J642" s="183"/>
      <c r="K642" s="183"/>
      <c r="L642" s="183"/>
      <c r="M642" s="183"/>
      <c r="N642" s="183"/>
      <c r="O642" s="183"/>
      <c r="P642" s="183"/>
      <c r="Q642" s="183"/>
      <c r="R642" s="183"/>
      <c r="S642" s="183"/>
      <c r="T642" s="183"/>
    </row>
    <row r="643" spans="1:20" x14ac:dyDescent="0.3">
      <c r="A643" s="183"/>
      <c r="B643" s="183"/>
      <c r="C643" s="183"/>
      <c r="D643" s="183"/>
      <c r="E643" s="501"/>
      <c r="F643" s="183"/>
      <c r="G643" s="183"/>
      <c r="H643" s="183"/>
      <c r="I643" s="183"/>
      <c r="J643" s="183"/>
      <c r="K643" s="183"/>
      <c r="L643" s="183"/>
      <c r="M643" s="183"/>
      <c r="N643" s="183"/>
      <c r="O643" s="183"/>
      <c r="P643" s="183"/>
      <c r="Q643" s="183"/>
      <c r="R643" s="183"/>
      <c r="S643" s="183"/>
      <c r="T643" s="183"/>
    </row>
    <row r="644" spans="1:20" x14ac:dyDescent="0.3">
      <c r="A644" s="183"/>
      <c r="B644" s="183"/>
      <c r="C644" s="183"/>
      <c r="D644" s="183"/>
      <c r="E644" s="501"/>
      <c r="F644" s="183"/>
      <c r="G644" s="183"/>
      <c r="H644" s="183"/>
      <c r="I644" s="183"/>
      <c r="J644" s="183"/>
      <c r="K644" s="183"/>
      <c r="L644" s="183"/>
      <c r="M644" s="183"/>
      <c r="N644" s="183"/>
      <c r="O644" s="183"/>
      <c r="P644" s="183"/>
      <c r="Q644" s="183"/>
      <c r="R644" s="183"/>
      <c r="S644" s="183"/>
      <c r="T644" s="183"/>
    </row>
    <row r="645" spans="1:20" x14ac:dyDescent="0.3">
      <c r="A645" s="183"/>
      <c r="B645" s="183"/>
      <c r="C645" s="183"/>
      <c r="D645" s="183"/>
      <c r="E645" s="501"/>
      <c r="F645" s="183"/>
      <c r="G645" s="183"/>
      <c r="H645" s="183"/>
      <c r="I645" s="183"/>
      <c r="J645" s="183"/>
      <c r="K645" s="183"/>
      <c r="L645" s="183"/>
      <c r="M645" s="183"/>
      <c r="N645" s="183"/>
      <c r="O645" s="183"/>
      <c r="P645" s="183"/>
      <c r="Q645" s="183"/>
      <c r="R645" s="183"/>
      <c r="S645" s="183"/>
      <c r="T645" s="183"/>
    </row>
    <row r="646" spans="1:20" x14ac:dyDescent="0.3">
      <c r="A646" s="183"/>
      <c r="B646" s="183"/>
      <c r="C646" s="183"/>
      <c r="D646" s="183"/>
      <c r="E646" s="501"/>
      <c r="F646" s="183"/>
      <c r="G646" s="183"/>
      <c r="H646" s="183"/>
      <c r="I646" s="183"/>
      <c r="J646" s="183"/>
      <c r="K646" s="183"/>
      <c r="L646" s="183"/>
      <c r="M646" s="183"/>
      <c r="N646" s="183"/>
      <c r="O646" s="183"/>
      <c r="P646" s="183"/>
      <c r="Q646" s="183"/>
      <c r="R646" s="183"/>
      <c r="S646" s="183"/>
      <c r="T646" s="183"/>
    </row>
    <row r="647" spans="1:20" x14ac:dyDescent="0.3">
      <c r="A647" s="183"/>
      <c r="B647" s="183"/>
      <c r="C647" s="183"/>
      <c r="D647" s="183"/>
      <c r="E647" s="501"/>
      <c r="F647" s="183"/>
      <c r="G647" s="183"/>
      <c r="H647" s="183"/>
      <c r="I647" s="183"/>
      <c r="J647" s="183"/>
      <c r="K647" s="183"/>
      <c r="L647" s="183"/>
      <c r="M647" s="183"/>
      <c r="N647" s="183"/>
      <c r="O647" s="183"/>
      <c r="P647" s="183"/>
      <c r="Q647" s="183"/>
      <c r="R647" s="183"/>
      <c r="S647" s="183"/>
      <c r="T647" s="183"/>
    </row>
    <row r="648" spans="1:20" x14ac:dyDescent="0.3">
      <c r="A648" s="183"/>
      <c r="B648" s="183"/>
      <c r="C648" s="183"/>
      <c r="D648" s="183"/>
      <c r="E648" s="501"/>
      <c r="F648" s="183"/>
      <c r="G648" s="183"/>
      <c r="H648" s="183"/>
      <c r="I648" s="183"/>
      <c r="J648" s="183"/>
      <c r="K648" s="183"/>
      <c r="L648" s="183"/>
      <c r="M648" s="183"/>
      <c r="N648" s="183"/>
      <c r="O648" s="183"/>
      <c r="P648" s="183"/>
      <c r="Q648" s="183"/>
      <c r="R648" s="183"/>
      <c r="S648" s="183"/>
      <c r="T648" s="183"/>
    </row>
    <row r="649" spans="1:20" x14ac:dyDescent="0.3">
      <c r="A649" s="183"/>
      <c r="B649" s="183"/>
      <c r="C649" s="183"/>
      <c r="D649" s="183"/>
      <c r="E649" s="501"/>
      <c r="F649" s="183"/>
      <c r="G649" s="183"/>
      <c r="H649" s="183"/>
      <c r="I649" s="183"/>
      <c r="J649" s="183"/>
      <c r="K649" s="183"/>
      <c r="L649" s="183"/>
      <c r="M649" s="183"/>
      <c r="N649" s="183"/>
      <c r="O649" s="183"/>
      <c r="P649" s="183"/>
      <c r="Q649" s="183"/>
      <c r="R649" s="183"/>
      <c r="S649" s="183"/>
      <c r="T649" s="183"/>
    </row>
    <row r="650" spans="1:20" x14ac:dyDescent="0.3">
      <c r="A650" s="183"/>
      <c r="B650" s="183"/>
      <c r="C650" s="183"/>
      <c r="D650" s="183"/>
      <c r="E650" s="501"/>
      <c r="F650" s="183"/>
      <c r="G650" s="183"/>
      <c r="H650" s="183"/>
      <c r="I650" s="183"/>
      <c r="J650" s="183"/>
      <c r="K650" s="183"/>
      <c r="L650" s="183"/>
      <c r="M650" s="183"/>
      <c r="N650" s="183"/>
      <c r="O650" s="183"/>
      <c r="P650" s="183"/>
      <c r="Q650" s="183"/>
      <c r="R650" s="183"/>
      <c r="S650" s="183"/>
      <c r="T650" s="183"/>
    </row>
    <row r="651" spans="1:20" x14ac:dyDescent="0.3">
      <c r="A651" s="183"/>
      <c r="B651" s="183"/>
      <c r="C651" s="183"/>
      <c r="D651" s="183"/>
      <c r="E651" s="501"/>
      <c r="F651" s="183"/>
      <c r="G651" s="183"/>
      <c r="H651" s="183"/>
      <c r="I651" s="183"/>
      <c r="J651" s="183"/>
      <c r="K651" s="183"/>
      <c r="L651" s="183"/>
      <c r="M651" s="183"/>
      <c r="N651" s="183"/>
      <c r="O651" s="183"/>
      <c r="P651" s="183"/>
      <c r="Q651" s="183"/>
      <c r="R651" s="183"/>
      <c r="S651" s="183"/>
      <c r="T651" s="183"/>
    </row>
    <row r="652" spans="1:20" x14ac:dyDescent="0.3">
      <c r="A652" s="183"/>
      <c r="B652" s="183"/>
      <c r="C652" s="183"/>
      <c r="D652" s="183"/>
      <c r="E652" s="501"/>
      <c r="F652" s="183"/>
      <c r="G652" s="183"/>
      <c r="H652" s="183"/>
      <c r="I652" s="183"/>
      <c r="J652" s="183"/>
      <c r="K652" s="183"/>
      <c r="L652" s="183"/>
      <c r="M652" s="183"/>
      <c r="N652" s="183"/>
      <c r="O652" s="183"/>
      <c r="P652" s="183"/>
      <c r="Q652" s="183"/>
      <c r="R652" s="183"/>
      <c r="S652" s="183"/>
      <c r="T652" s="183"/>
    </row>
    <row r="653" spans="1:20" x14ac:dyDescent="0.3">
      <c r="A653" s="183"/>
      <c r="B653" s="183"/>
      <c r="C653" s="183"/>
      <c r="D653" s="183"/>
      <c r="E653" s="501"/>
      <c r="F653" s="183"/>
      <c r="G653" s="183"/>
      <c r="H653" s="183"/>
      <c r="I653" s="183"/>
      <c r="J653" s="183"/>
      <c r="K653" s="183"/>
      <c r="L653" s="183"/>
      <c r="M653" s="183"/>
      <c r="N653" s="183"/>
      <c r="O653" s="183"/>
      <c r="P653" s="183"/>
      <c r="Q653" s="183"/>
      <c r="R653" s="183"/>
      <c r="S653" s="183"/>
      <c r="T653" s="183"/>
    </row>
    <row r="654" spans="1:20" x14ac:dyDescent="0.3">
      <c r="A654" s="183"/>
      <c r="B654" s="183"/>
      <c r="C654" s="183"/>
      <c r="D654" s="183"/>
      <c r="E654" s="501"/>
      <c r="F654" s="183"/>
      <c r="G654" s="183"/>
      <c r="H654" s="183"/>
      <c r="I654" s="183"/>
      <c r="J654" s="183"/>
      <c r="K654" s="183"/>
      <c r="L654" s="183"/>
      <c r="M654" s="183"/>
      <c r="N654" s="183"/>
      <c r="O654" s="183"/>
      <c r="P654" s="183"/>
      <c r="Q654" s="183"/>
      <c r="R654" s="183"/>
      <c r="S654" s="183"/>
      <c r="T654" s="183"/>
    </row>
    <row r="655" spans="1:20" x14ac:dyDescent="0.3">
      <c r="A655" s="183"/>
      <c r="B655" s="183"/>
      <c r="C655" s="183"/>
      <c r="D655" s="183"/>
      <c r="E655" s="501"/>
      <c r="F655" s="183"/>
      <c r="G655" s="183"/>
      <c r="H655" s="183"/>
      <c r="I655" s="183"/>
      <c r="J655" s="183"/>
      <c r="K655" s="183"/>
      <c r="L655" s="183"/>
      <c r="M655" s="183"/>
      <c r="N655" s="183"/>
      <c r="O655" s="183"/>
      <c r="P655" s="183"/>
      <c r="Q655" s="183"/>
      <c r="R655" s="183"/>
      <c r="S655" s="183"/>
      <c r="T655" s="183"/>
    </row>
    <row r="656" spans="1:20" x14ac:dyDescent="0.3">
      <c r="A656" s="183"/>
      <c r="B656" s="183"/>
      <c r="C656" s="183"/>
      <c r="D656" s="183"/>
      <c r="E656" s="501"/>
      <c r="F656" s="183"/>
      <c r="G656" s="183"/>
      <c r="H656" s="183"/>
      <c r="I656" s="183"/>
      <c r="J656" s="183"/>
      <c r="K656" s="183"/>
      <c r="L656" s="183"/>
      <c r="M656" s="183"/>
      <c r="N656" s="183"/>
      <c r="O656" s="183"/>
      <c r="P656" s="183"/>
      <c r="Q656" s="183"/>
      <c r="R656" s="183"/>
      <c r="S656" s="183"/>
      <c r="T656" s="183"/>
    </row>
    <row r="657" spans="1:20" x14ac:dyDescent="0.3">
      <c r="A657" s="183"/>
      <c r="B657" s="183"/>
      <c r="C657" s="183"/>
      <c r="D657" s="183"/>
      <c r="E657" s="501"/>
      <c r="F657" s="183"/>
      <c r="G657" s="183"/>
      <c r="H657" s="183"/>
      <c r="I657" s="183"/>
      <c r="J657" s="183"/>
      <c r="K657" s="183"/>
      <c r="L657" s="183"/>
      <c r="M657" s="183"/>
      <c r="N657" s="183"/>
      <c r="O657" s="183"/>
      <c r="P657" s="183"/>
      <c r="Q657" s="183"/>
      <c r="R657" s="183"/>
      <c r="S657" s="183"/>
      <c r="T657" s="183"/>
    </row>
    <row r="658" spans="1:20" x14ac:dyDescent="0.3">
      <c r="A658" s="183"/>
      <c r="B658" s="183"/>
      <c r="C658" s="183"/>
      <c r="D658" s="183"/>
      <c r="E658" s="501"/>
      <c r="F658" s="183"/>
      <c r="G658" s="183"/>
      <c r="H658" s="183"/>
      <c r="I658" s="183"/>
      <c r="J658" s="183"/>
      <c r="K658" s="183"/>
      <c r="L658" s="183"/>
      <c r="M658" s="183"/>
      <c r="N658" s="183"/>
      <c r="O658" s="183"/>
      <c r="P658" s="183"/>
      <c r="Q658" s="183"/>
      <c r="R658" s="183"/>
      <c r="S658" s="183"/>
      <c r="T658" s="183"/>
    </row>
    <row r="659" spans="1:20" x14ac:dyDescent="0.3">
      <c r="A659" s="183"/>
      <c r="B659" s="183"/>
      <c r="C659" s="183"/>
      <c r="D659" s="183"/>
      <c r="E659" s="501"/>
      <c r="F659" s="183"/>
      <c r="G659" s="183"/>
      <c r="H659" s="183"/>
      <c r="I659" s="183"/>
      <c r="J659" s="183"/>
      <c r="K659" s="183"/>
      <c r="L659" s="183"/>
      <c r="M659" s="183"/>
      <c r="N659" s="183"/>
      <c r="O659" s="183"/>
      <c r="P659" s="183"/>
      <c r="Q659" s="183"/>
      <c r="R659" s="183"/>
      <c r="S659" s="183"/>
      <c r="T659" s="183"/>
    </row>
    <row r="660" spans="1:20" x14ac:dyDescent="0.3">
      <c r="A660" s="183"/>
      <c r="B660" s="183"/>
      <c r="C660" s="183"/>
      <c r="D660" s="183"/>
      <c r="E660" s="501"/>
      <c r="F660" s="183"/>
      <c r="G660" s="183"/>
      <c r="H660" s="183"/>
      <c r="I660" s="183"/>
      <c r="J660" s="183"/>
      <c r="K660" s="183"/>
      <c r="L660" s="183"/>
      <c r="M660" s="183"/>
      <c r="N660" s="183"/>
      <c r="O660" s="183"/>
      <c r="P660" s="183"/>
      <c r="Q660" s="183"/>
      <c r="R660" s="183"/>
      <c r="S660" s="183"/>
      <c r="T660" s="183"/>
    </row>
    <row r="661" spans="1:20" x14ac:dyDescent="0.3">
      <c r="A661" s="183"/>
      <c r="B661" s="183"/>
      <c r="C661" s="183"/>
      <c r="D661" s="183"/>
      <c r="E661" s="501"/>
      <c r="F661" s="183"/>
      <c r="G661" s="183"/>
      <c r="H661" s="183"/>
      <c r="I661" s="183"/>
      <c r="J661" s="183"/>
      <c r="K661" s="183"/>
      <c r="L661" s="183"/>
      <c r="M661" s="183"/>
      <c r="N661" s="183"/>
      <c r="O661" s="183"/>
      <c r="P661" s="183"/>
      <c r="Q661" s="183"/>
      <c r="R661" s="183"/>
      <c r="S661" s="183"/>
      <c r="T661" s="183"/>
    </row>
    <row r="662" spans="1:20" x14ac:dyDescent="0.3">
      <c r="A662" s="183"/>
      <c r="B662" s="183"/>
      <c r="C662" s="183"/>
      <c r="D662" s="183"/>
      <c r="E662" s="501"/>
      <c r="F662" s="183"/>
      <c r="G662" s="183"/>
      <c r="H662" s="183"/>
      <c r="I662" s="183"/>
      <c r="J662" s="183"/>
      <c r="K662" s="183"/>
      <c r="L662" s="183"/>
      <c r="M662" s="183"/>
      <c r="N662" s="183"/>
      <c r="O662" s="183"/>
      <c r="P662" s="183"/>
      <c r="Q662" s="183"/>
      <c r="R662" s="183"/>
      <c r="S662" s="183"/>
      <c r="T662" s="183"/>
    </row>
    <row r="663" spans="1:20" x14ac:dyDescent="0.3">
      <c r="A663" s="183"/>
      <c r="B663" s="183"/>
      <c r="C663" s="183"/>
      <c r="D663" s="183"/>
      <c r="E663" s="501"/>
      <c r="F663" s="183"/>
      <c r="G663" s="183"/>
      <c r="H663" s="183"/>
      <c r="I663" s="183"/>
      <c r="J663" s="183"/>
      <c r="K663" s="183"/>
      <c r="L663" s="183"/>
      <c r="M663" s="183"/>
      <c r="N663" s="183"/>
      <c r="O663" s="183"/>
      <c r="P663" s="183"/>
      <c r="Q663" s="183"/>
      <c r="R663" s="183"/>
      <c r="S663" s="183"/>
      <c r="T663" s="183"/>
    </row>
    <row r="664" spans="1:20" x14ac:dyDescent="0.3">
      <c r="A664" s="183"/>
      <c r="B664" s="183"/>
      <c r="C664" s="183"/>
      <c r="D664" s="183"/>
      <c r="E664" s="501"/>
      <c r="F664" s="183"/>
      <c r="G664" s="183"/>
      <c r="H664" s="183"/>
      <c r="I664" s="183"/>
      <c r="J664" s="183"/>
      <c r="K664" s="183"/>
      <c r="L664" s="183"/>
      <c r="M664" s="183"/>
      <c r="N664" s="183"/>
      <c r="O664" s="183"/>
      <c r="P664" s="183"/>
      <c r="Q664" s="183"/>
      <c r="R664" s="183"/>
      <c r="S664" s="183"/>
      <c r="T664" s="183"/>
    </row>
    <row r="665" spans="1:20" x14ac:dyDescent="0.3">
      <c r="A665" s="183"/>
      <c r="B665" s="183"/>
      <c r="C665" s="183"/>
      <c r="D665" s="183"/>
      <c r="E665" s="501"/>
      <c r="F665" s="183"/>
      <c r="G665" s="183"/>
      <c r="H665" s="183"/>
      <c r="I665" s="183"/>
      <c r="J665" s="183"/>
      <c r="K665" s="183"/>
      <c r="L665" s="183"/>
      <c r="M665" s="183"/>
      <c r="N665" s="183"/>
      <c r="O665" s="183"/>
      <c r="P665" s="183"/>
      <c r="Q665" s="183"/>
      <c r="R665" s="183"/>
      <c r="S665" s="183"/>
      <c r="T665" s="183"/>
    </row>
    <row r="666" spans="1:20" x14ac:dyDescent="0.3">
      <c r="A666" s="183"/>
      <c r="B666" s="183"/>
      <c r="C666" s="183"/>
      <c r="D666" s="183"/>
      <c r="E666" s="501"/>
      <c r="F666" s="183"/>
      <c r="G666" s="183"/>
      <c r="H666" s="183"/>
      <c r="I666" s="183"/>
      <c r="J666" s="183"/>
      <c r="K666" s="183"/>
      <c r="L666" s="183"/>
      <c r="M666" s="183"/>
      <c r="N666" s="183"/>
      <c r="O666" s="183"/>
      <c r="P666" s="183"/>
      <c r="Q666" s="183"/>
      <c r="R666" s="183"/>
      <c r="S666" s="183"/>
      <c r="T666" s="183"/>
    </row>
    <row r="667" spans="1:20" x14ac:dyDescent="0.3">
      <c r="A667" s="183"/>
      <c r="B667" s="183"/>
      <c r="C667" s="183"/>
      <c r="D667" s="183"/>
      <c r="E667" s="501"/>
      <c r="F667" s="183"/>
      <c r="G667" s="183"/>
      <c r="H667" s="183"/>
      <c r="I667" s="183"/>
      <c r="J667" s="183"/>
      <c r="K667" s="183"/>
      <c r="L667" s="183"/>
      <c r="M667" s="183"/>
      <c r="N667" s="183"/>
      <c r="O667" s="183"/>
      <c r="P667" s="183"/>
      <c r="Q667" s="183"/>
      <c r="R667" s="183"/>
      <c r="S667" s="183"/>
      <c r="T667" s="183"/>
    </row>
    <row r="668" spans="1:20" x14ac:dyDescent="0.3">
      <c r="A668" s="183"/>
      <c r="B668" s="183"/>
      <c r="C668" s="183"/>
      <c r="D668" s="183"/>
      <c r="E668" s="501"/>
      <c r="F668" s="183"/>
      <c r="G668" s="183"/>
      <c r="H668" s="183"/>
      <c r="I668" s="183"/>
      <c r="J668" s="183"/>
      <c r="K668" s="183"/>
      <c r="L668" s="183"/>
      <c r="M668" s="183"/>
      <c r="N668" s="183"/>
      <c r="O668" s="183"/>
      <c r="P668" s="183"/>
      <c r="Q668" s="183"/>
      <c r="R668" s="183"/>
      <c r="S668" s="183"/>
      <c r="T668" s="183"/>
    </row>
    <row r="669" spans="1:20" x14ac:dyDescent="0.3">
      <c r="A669" s="183"/>
      <c r="B669" s="183"/>
      <c r="C669" s="183"/>
      <c r="D669" s="183"/>
      <c r="E669" s="501"/>
      <c r="F669" s="183"/>
      <c r="G669" s="183"/>
      <c r="H669" s="183"/>
      <c r="I669" s="183"/>
      <c r="J669" s="183"/>
      <c r="K669" s="183"/>
      <c r="L669" s="183"/>
      <c r="M669" s="183"/>
      <c r="N669" s="183"/>
      <c r="O669" s="183"/>
      <c r="P669" s="183"/>
      <c r="Q669" s="183"/>
      <c r="R669" s="183"/>
      <c r="S669" s="183"/>
      <c r="T669" s="183"/>
    </row>
    <row r="670" spans="1:20" x14ac:dyDescent="0.3">
      <c r="A670" s="183"/>
      <c r="B670" s="183"/>
      <c r="C670" s="183"/>
      <c r="D670" s="183"/>
      <c r="E670" s="501"/>
      <c r="F670" s="183"/>
      <c r="G670" s="183"/>
      <c r="H670" s="183"/>
      <c r="I670" s="183"/>
      <c r="J670" s="183"/>
      <c r="K670" s="183"/>
      <c r="L670" s="183"/>
      <c r="M670" s="183"/>
      <c r="N670" s="183"/>
      <c r="O670" s="183"/>
      <c r="P670" s="183"/>
      <c r="Q670" s="183"/>
      <c r="R670" s="183"/>
      <c r="S670" s="183"/>
      <c r="T670" s="183"/>
    </row>
    <row r="671" spans="1:20" x14ac:dyDescent="0.3">
      <c r="A671" s="183"/>
      <c r="B671" s="183"/>
      <c r="C671" s="183"/>
      <c r="D671" s="183"/>
      <c r="E671" s="501"/>
      <c r="F671" s="183"/>
      <c r="G671" s="183"/>
      <c r="H671" s="183"/>
      <c r="I671" s="183"/>
      <c r="J671" s="183"/>
      <c r="K671" s="183"/>
      <c r="L671" s="183"/>
      <c r="M671" s="183"/>
      <c r="N671" s="183"/>
      <c r="O671" s="183"/>
      <c r="P671" s="183"/>
      <c r="Q671" s="183"/>
      <c r="R671" s="183"/>
      <c r="S671" s="183"/>
      <c r="T671" s="183"/>
    </row>
    <row r="672" spans="1:20" x14ac:dyDescent="0.3">
      <c r="A672" s="183"/>
      <c r="B672" s="183"/>
      <c r="C672" s="183"/>
      <c r="D672" s="183"/>
      <c r="E672" s="501"/>
      <c r="F672" s="183"/>
      <c r="G672" s="183"/>
      <c r="H672" s="183"/>
      <c r="I672" s="183"/>
      <c r="J672" s="183"/>
      <c r="K672" s="183"/>
      <c r="L672" s="183"/>
      <c r="M672" s="183"/>
      <c r="N672" s="183"/>
      <c r="O672" s="183"/>
      <c r="P672" s="183"/>
      <c r="Q672" s="183"/>
      <c r="R672" s="183"/>
      <c r="S672" s="183"/>
      <c r="T672" s="183"/>
    </row>
    <row r="673" spans="1:20" x14ac:dyDescent="0.3">
      <c r="A673" s="183"/>
      <c r="B673" s="183"/>
      <c r="C673" s="183"/>
      <c r="D673" s="183"/>
      <c r="E673" s="501"/>
      <c r="F673" s="183"/>
      <c r="G673" s="183"/>
      <c r="H673" s="183"/>
      <c r="I673" s="183"/>
      <c r="J673" s="183"/>
      <c r="K673" s="183"/>
      <c r="L673" s="183"/>
      <c r="M673" s="183"/>
      <c r="N673" s="183"/>
      <c r="O673" s="183"/>
      <c r="P673" s="183"/>
      <c r="Q673" s="183"/>
      <c r="R673" s="183"/>
      <c r="S673" s="183"/>
      <c r="T673" s="183"/>
    </row>
    <row r="674" spans="1:20" x14ac:dyDescent="0.3">
      <c r="A674" s="183"/>
      <c r="B674" s="183"/>
      <c r="C674" s="183"/>
      <c r="D674" s="183"/>
      <c r="E674" s="501"/>
      <c r="F674" s="183"/>
      <c r="G674" s="183"/>
      <c r="H674" s="183"/>
      <c r="I674" s="183"/>
      <c r="J674" s="183"/>
      <c r="K674" s="183"/>
      <c r="L674" s="183"/>
      <c r="M674" s="183"/>
      <c r="N674" s="183"/>
      <c r="O674" s="183"/>
      <c r="P674" s="183"/>
      <c r="Q674" s="183"/>
      <c r="R674" s="183"/>
      <c r="S674" s="183"/>
      <c r="T674" s="183"/>
    </row>
    <row r="675" spans="1:20" x14ac:dyDescent="0.3">
      <c r="A675" s="183"/>
      <c r="B675" s="183"/>
      <c r="C675" s="183"/>
      <c r="D675" s="183"/>
      <c r="E675" s="501"/>
      <c r="F675" s="183"/>
      <c r="G675" s="183"/>
      <c r="H675" s="183"/>
      <c r="I675" s="183"/>
      <c r="J675" s="183"/>
      <c r="K675" s="183"/>
      <c r="L675" s="183"/>
      <c r="M675" s="183"/>
      <c r="N675" s="183"/>
      <c r="O675" s="183"/>
      <c r="P675" s="183"/>
      <c r="Q675" s="183"/>
      <c r="R675" s="183"/>
      <c r="S675" s="183"/>
      <c r="T675" s="183"/>
    </row>
    <row r="676" spans="1:20" x14ac:dyDescent="0.3">
      <c r="A676" s="183"/>
      <c r="B676" s="183"/>
      <c r="C676" s="183"/>
      <c r="D676" s="183"/>
      <c r="E676" s="501"/>
      <c r="F676" s="183"/>
      <c r="G676" s="183"/>
      <c r="H676" s="183"/>
      <c r="I676" s="183"/>
      <c r="J676" s="183"/>
      <c r="K676" s="183"/>
      <c r="L676" s="183"/>
      <c r="M676" s="183"/>
      <c r="N676" s="183"/>
      <c r="O676" s="183"/>
      <c r="P676" s="183"/>
      <c r="Q676" s="183"/>
      <c r="R676" s="183"/>
      <c r="S676" s="183"/>
      <c r="T676" s="183"/>
    </row>
    <row r="677" spans="1:20" x14ac:dyDescent="0.3">
      <c r="A677" s="183"/>
      <c r="B677" s="183"/>
      <c r="C677" s="183"/>
      <c r="D677" s="183"/>
      <c r="E677" s="501"/>
      <c r="F677" s="183"/>
      <c r="G677" s="183"/>
      <c r="H677" s="183"/>
      <c r="I677" s="183"/>
      <c r="J677" s="183"/>
      <c r="K677" s="183"/>
      <c r="L677" s="183"/>
      <c r="M677" s="183"/>
      <c r="N677" s="183"/>
      <c r="O677" s="183"/>
      <c r="P677" s="183"/>
      <c r="Q677" s="183"/>
      <c r="R677" s="183"/>
      <c r="S677" s="183"/>
      <c r="T677" s="183"/>
    </row>
    <row r="678" spans="1:20" x14ac:dyDescent="0.3">
      <c r="A678" s="183"/>
      <c r="B678" s="183"/>
      <c r="C678" s="183"/>
      <c r="D678" s="183"/>
      <c r="E678" s="501"/>
      <c r="F678" s="183"/>
      <c r="G678" s="183"/>
      <c r="H678" s="183"/>
      <c r="I678" s="183"/>
      <c r="J678" s="183"/>
      <c r="K678" s="183"/>
      <c r="L678" s="183"/>
      <c r="M678" s="183"/>
      <c r="N678" s="183"/>
      <c r="O678" s="183"/>
      <c r="P678" s="183"/>
      <c r="Q678" s="183"/>
      <c r="R678" s="183"/>
      <c r="S678" s="183"/>
      <c r="T678" s="183"/>
    </row>
    <row r="679" spans="1:20" x14ac:dyDescent="0.3">
      <c r="A679" s="183"/>
      <c r="B679" s="183"/>
      <c r="C679" s="183"/>
      <c r="D679" s="183"/>
      <c r="E679" s="501"/>
      <c r="F679" s="183"/>
      <c r="G679" s="183"/>
      <c r="H679" s="183"/>
      <c r="I679" s="183"/>
      <c r="J679" s="183"/>
      <c r="K679" s="183"/>
      <c r="L679" s="183"/>
      <c r="M679" s="183"/>
      <c r="N679" s="183"/>
      <c r="O679" s="183"/>
      <c r="P679" s="183"/>
      <c r="Q679" s="183"/>
      <c r="R679" s="183"/>
      <c r="S679" s="183"/>
      <c r="T679" s="183"/>
    </row>
    <row r="680" spans="1:20" x14ac:dyDescent="0.3">
      <c r="A680" s="183"/>
      <c r="B680" s="183"/>
      <c r="C680" s="183"/>
      <c r="D680" s="183"/>
      <c r="E680" s="501"/>
      <c r="F680" s="183"/>
      <c r="G680" s="183"/>
      <c r="H680" s="183"/>
      <c r="I680" s="183"/>
      <c r="J680" s="183"/>
      <c r="K680" s="183"/>
      <c r="L680" s="183"/>
      <c r="M680" s="183"/>
      <c r="N680" s="183"/>
      <c r="O680" s="183"/>
      <c r="P680" s="183"/>
      <c r="Q680" s="183"/>
      <c r="R680" s="183"/>
      <c r="S680" s="183"/>
      <c r="T680" s="183"/>
    </row>
    <row r="681" spans="1:20" x14ac:dyDescent="0.3">
      <c r="A681" s="183"/>
      <c r="B681" s="183"/>
      <c r="C681" s="183"/>
      <c r="D681" s="183"/>
      <c r="E681" s="501"/>
      <c r="F681" s="183"/>
      <c r="G681" s="183"/>
      <c r="H681" s="183"/>
      <c r="I681" s="183"/>
      <c r="J681" s="183"/>
      <c r="K681" s="183"/>
      <c r="L681" s="183"/>
      <c r="M681" s="183"/>
      <c r="N681" s="183"/>
      <c r="O681" s="183"/>
      <c r="P681" s="183"/>
      <c r="Q681" s="183"/>
      <c r="R681" s="183"/>
      <c r="S681" s="183"/>
      <c r="T681" s="183"/>
    </row>
    <row r="682" spans="1:20" x14ac:dyDescent="0.3">
      <c r="A682" s="183"/>
      <c r="B682" s="183"/>
      <c r="C682" s="183"/>
      <c r="D682" s="183"/>
      <c r="E682" s="501"/>
      <c r="F682" s="183"/>
      <c r="G682" s="183"/>
      <c r="H682" s="183"/>
      <c r="I682" s="183"/>
      <c r="J682" s="183"/>
      <c r="K682" s="183"/>
      <c r="L682" s="183"/>
      <c r="M682" s="183"/>
      <c r="N682" s="183"/>
      <c r="O682" s="183"/>
      <c r="P682" s="183"/>
      <c r="Q682" s="183"/>
      <c r="R682" s="183"/>
      <c r="S682" s="183"/>
      <c r="T682" s="183"/>
    </row>
    <row r="683" spans="1:20" x14ac:dyDescent="0.3">
      <c r="A683" s="183"/>
      <c r="B683" s="183"/>
      <c r="C683" s="183"/>
      <c r="D683" s="183"/>
      <c r="E683" s="501"/>
      <c r="F683" s="183"/>
      <c r="G683" s="183"/>
      <c r="H683" s="183"/>
      <c r="I683" s="183"/>
      <c r="J683" s="183"/>
      <c r="K683" s="183"/>
      <c r="L683" s="183"/>
      <c r="M683" s="183"/>
      <c r="N683" s="183"/>
      <c r="O683" s="183"/>
      <c r="P683" s="183"/>
      <c r="Q683" s="183"/>
      <c r="R683" s="183"/>
      <c r="S683" s="183"/>
      <c r="T683" s="183"/>
    </row>
    <row r="684" spans="1:20" x14ac:dyDescent="0.3">
      <c r="A684" s="183"/>
      <c r="B684" s="183"/>
      <c r="C684" s="183"/>
      <c r="D684" s="183"/>
      <c r="E684" s="501"/>
      <c r="F684" s="183"/>
      <c r="G684" s="183"/>
      <c r="H684" s="183"/>
      <c r="I684" s="183"/>
      <c r="J684" s="183"/>
      <c r="K684" s="183"/>
      <c r="L684" s="183"/>
      <c r="M684" s="183"/>
      <c r="N684" s="183"/>
      <c r="O684" s="183"/>
      <c r="P684" s="183"/>
      <c r="Q684" s="183"/>
      <c r="R684" s="183"/>
      <c r="S684" s="183"/>
      <c r="T684" s="183"/>
    </row>
    <row r="685" spans="1:20" x14ac:dyDescent="0.3">
      <c r="A685" s="183"/>
      <c r="B685" s="183"/>
      <c r="C685" s="183"/>
      <c r="D685" s="183"/>
      <c r="E685" s="501"/>
      <c r="F685" s="183"/>
      <c r="G685" s="183"/>
      <c r="H685" s="183"/>
      <c r="I685" s="183"/>
      <c r="J685" s="183"/>
      <c r="K685" s="183"/>
      <c r="L685" s="183"/>
      <c r="M685" s="183"/>
      <c r="N685" s="183"/>
      <c r="O685" s="183"/>
      <c r="P685" s="183"/>
      <c r="Q685" s="183"/>
      <c r="R685" s="183"/>
      <c r="S685" s="183"/>
      <c r="T685" s="183"/>
    </row>
    <row r="686" spans="1:20" x14ac:dyDescent="0.3">
      <c r="A686" s="183"/>
      <c r="B686" s="183"/>
      <c r="C686" s="183"/>
      <c r="D686" s="183"/>
      <c r="E686" s="501"/>
      <c r="F686" s="183"/>
      <c r="G686" s="183"/>
      <c r="H686" s="183"/>
      <c r="I686" s="183"/>
      <c r="J686" s="183"/>
      <c r="K686" s="183"/>
      <c r="L686" s="183"/>
      <c r="M686" s="183"/>
      <c r="N686" s="183"/>
      <c r="O686" s="183"/>
      <c r="P686" s="183"/>
      <c r="Q686" s="183"/>
      <c r="R686" s="183"/>
      <c r="S686" s="183"/>
      <c r="T686" s="183"/>
    </row>
    <row r="687" spans="1:20" x14ac:dyDescent="0.3">
      <c r="A687" s="183"/>
      <c r="B687" s="183"/>
      <c r="C687" s="183"/>
      <c r="D687" s="183"/>
      <c r="E687" s="501"/>
      <c r="F687" s="183"/>
      <c r="G687" s="183"/>
      <c r="H687" s="183"/>
      <c r="I687" s="183"/>
      <c r="J687" s="183"/>
      <c r="K687" s="183"/>
      <c r="L687" s="183"/>
      <c r="M687" s="183"/>
      <c r="N687" s="183"/>
      <c r="O687" s="183"/>
      <c r="P687" s="183"/>
      <c r="Q687" s="183"/>
      <c r="R687" s="183"/>
      <c r="S687" s="183"/>
      <c r="T687" s="183"/>
    </row>
    <row r="688" spans="1:20" x14ac:dyDescent="0.3">
      <c r="A688" s="183"/>
      <c r="B688" s="183"/>
      <c r="C688" s="183"/>
      <c r="D688" s="183"/>
      <c r="E688" s="501"/>
      <c r="F688" s="183"/>
      <c r="G688" s="183"/>
      <c r="H688" s="183"/>
      <c r="I688" s="183"/>
      <c r="J688" s="183"/>
      <c r="K688" s="183"/>
      <c r="L688" s="183"/>
      <c r="M688" s="183"/>
      <c r="N688" s="183"/>
      <c r="O688" s="183"/>
      <c r="P688" s="183"/>
      <c r="Q688" s="183"/>
      <c r="R688" s="183"/>
      <c r="S688" s="183"/>
      <c r="T688" s="183"/>
    </row>
    <row r="689" spans="1:20" x14ac:dyDescent="0.3">
      <c r="A689" s="183"/>
      <c r="B689" s="183"/>
      <c r="C689" s="183"/>
      <c r="D689" s="183"/>
      <c r="E689" s="501"/>
      <c r="F689" s="183"/>
      <c r="G689" s="183"/>
      <c r="H689" s="183"/>
      <c r="I689" s="183"/>
      <c r="J689" s="183"/>
      <c r="K689" s="183"/>
      <c r="L689" s="183"/>
      <c r="M689" s="183"/>
      <c r="N689" s="183"/>
      <c r="O689" s="183"/>
      <c r="P689" s="183"/>
      <c r="Q689" s="183"/>
      <c r="R689" s="183"/>
      <c r="S689" s="183"/>
      <c r="T689" s="183"/>
    </row>
    <row r="690" spans="1:20" x14ac:dyDescent="0.3">
      <c r="A690" s="183"/>
      <c r="B690" s="183"/>
      <c r="C690" s="183"/>
      <c r="D690" s="183"/>
      <c r="E690" s="501"/>
      <c r="F690" s="183"/>
      <c r="G690" s="183"/>
      <c r="H690" s="183"/>
      <c r="I690" s="183"/>
      <c r="J690" s="183"/>
      <c r="K690" s="183"/>
      <c r="L690" s="183"/>
      <c r="M690" s="183"/>
      <c r="N690" s="183"/>
      <c r="O690" s="183"/>
      <c r="P690" s="183"/>
      <c r="Q690" s="183"/>
      <c r="R690" s="183"/>
      <c r="S690" s="183"/>
      <c r="T690" s="183"/>
    </row>
    <row r="691" spans="1:20" x14ac:dyDescent="0.3">
      <c r="A691" s="183"/>
      <c r="B691" s="183"/>
      <c r="C691" s="183"/>
      <c r="D691" s="183"/>
      <c r="E691" s="501"/>
      <c r="F691" s="183"/>
      <c r="G691" s="183"/>
      <c r="H691" s="183"/>
      <c r="I691" s="183"/>
      <c r="J691" s="183"/>
      <c r="K691" s="183"/>
      <c r="L691" s="183"/>
      <c r="M691" s="183"/>
      <c r="N691" s="183"/>
      <c r="O691" s="183"/>
      <c r="P691" s="183"/>
      <c r="Q691" s="183"/>
      <c r="R691" s="183"/>
      <c r="S691" s="183"/>
      <c r="T691" s="183"/>
    </row>
    <row r="692" spans="1:20" x14ac:dyDescent="0.3">
      <c r="A692" s="183"/>
      <c r="B692" s="183"/>
      <c r="C692" s="183"/>
      <c r="D692" s="183"/>
      <c r="E692" s="501"/>
      <c r="F692" s="183"/>
      <c r="G692" s="183"/>
      <c r="H692" s="183"/>
      <c r="I692" s="183"/>
      <c r="J692" s="183"/>
      <c r="K692" s="183"/>
      <c r="L692" s="183"/>
      <c r="M692" s="183"/>
      <c r="N692" s="183"/>
      <c r="O692" s="183"/>
      <c r="P692" s="183"/>
      <c r="Q692" s="183"/>
      <c r="R692" s="183"/>
      <c r="S692" s="183"/>
      <c r="T692" s="183"/>
    </row>
    <row r="693" spans="1:20" x14ac:dyDescent="0.3">
      <c r="A693" s="183"/>
      <c r="B693" s="183"/>
      <c r="C693" s="183"/>
      <c r="D693" s="183"/>
      <c r="E693" s="501"/>
      <c r="F693" s="183"/>
      <c r="G693" s="183"/>
      <c r="H693" s="183"/>
      <c r="I693" s="183"/>
      <c r="J693" s="183"/>
      <c r="K693" s="183"/>
      <c r="L693" s="183"/>
      <c r="M693" s="183"/>
      <c r="N693" s="183"/>
      <c r="O693" s="183"/>
      <c r="P693" s="183"/>
      <c r="Q693" s="183"/>
      <c r="R693" s="183"/>
      <c r="S693" s="183"/>
      <c r="T693" s="183"/>
    </row>
    <row r="694" spans="1:20" x14ac:dyDescent="0.3">
      <c r="A694" s="183"/>
      <c r="B694" s="183"/>
      <c r="C694" s="183"/>
      <c r="D694" s="183"/>
      <c r="E694" s="501"/>
      <c r="F694" s="183"/>
      <c r="G694" s="183"/>
      <c r="H694" s="183"/>
      <c r="I694" s="183"/>
      <c r="J694" s="183"/>
      <c r="K694" s="183"/>
      <c r="L694" s="183"/>
      <c r="M694" s="183"/>
      <c r="N694" s="183"/>
      <c r="O694" s="183"/>
      <c r="P694" s="183"/>
      <c r="Q694" s="183"/>
      <c r="R694" s="183"/>
      <c r="S694" s="183"/>
      <c r="T694" s="183"/>
    </row>
    <row r="695" spans="1:20" x14ac:dyDescent="0.3">
      <c r="A695" s="183"/>
      <c r="B695" s="183"/>
      <c r="C695" s="183"/>
      <c r="D695" s="183"/>
      <c r="E695" s="501"/>
      <c r="F695" s="183"/>
      <c r="G695" s="183"/>
      <c r="H695" s="183"/>
      <c r="I695" s="183"/>
      <c r="J695" s="183"/>
      <c r="K695" s="183"/>
      <c r="L695" s="183"/>
      <c r="M695" s="183"/>
      <c r="N695" s="183"/>
      <c r="O695" s="183"/>
      <c r="P695" s="183"/>
      <c r="Q695" s="183"/>
      <c r="R695" s="183"/>
      <c r="S695" s="183"/>
      <c r="T695" s="183"/>
    </row>
    <row r="696" spans="1:20" x14ac:dyDescent="0.3">
      <c r="A696" s="183"/>
      <c r="B696" s="183"/>
      <c r="C696" s="183"/>
      <c r="D696" s="183"/>
      <c r="E696" s="501"/>
      <c r="F696" s="183"/>
      <c r="G696" s="183"/>
      <c r="H696" s="183"/>
      <c r="I696" s="183"/>
      <c r="J696" s="183"/>
      <c r="K696" s="183"/>
      <c r="L696" s="183"/>
      <c r="M696" s="183"/>
      <c r="N696" s="183"/>
      <c r="O696" s="183"/>
      <c r="P696" s="183"/>
      <c r="Q696" s="183"/>
      <c r="R696" s="183"/>
      <c r="S696" s="183"/>
      <c r="T696" s="183"/>
    </row>
    <row r="697" spans="1:20" x14ac:dyDescent="0.3">
      <c r="A697" s="183"/>
      <c r="B697" s="183"/>
      <c r="C697" s="183"/>
      <c r="D697" s="183"/>
      <c r="E697" s="501"/>
      <c r="F697" s="183"/>
      <c r="G697" s="183"/>
      <c r="H697" s="183"/>
      <c r="I697" s="183"/>
      <c r="J697" s="183"/>
      <c r="K697" s="183"/>
      <c r="L697" s="183"/>
      <c r="M697" s="183"/>
      <c r="N697" s="183"/>
      <c r="O697" s="183"/>
      <c r="P697" s="183"/>
      <c r="Q697" s="183"/>
      <c r="R697" s="183"/>
      <c r="S697" s="183"/>
      <c r="T697" s="183"/>
    </row>
    <row r="698" spans="1:20" x14ac:dyDescent="0.3">
      <c r="A698" s="183"/>
      <c r="B698" s="183"/>
      <c r="C698" s="183"/>
      <c r="D698" s="183"/>
      <c r="E698" s="501"/>
      <c r="F698" s="183"/>
      <c r="G698" s="183"/>
      <c r="H698" s="183"/>
      <c r="I698" s="183"/>
      <c r="J698" s="183"/>
      <c r="K698" s="183"/>
      <c r="L698" s="183"/>
      <c r="M698" s="183"/>
      <c r="N698" s="183"/>
      <c r="O698" s="183"/>
      <c r="P698" s="183"/>
      <c r="Q698" s="183"/>
      <c r="R698" s="183"/>
      <c r="S698" s="183"/>
      <c r="T698" s="183"/>
    </row>
    <row r="699" spans="1:20" x14ac:dyDescent="0.3">
      <c r="A699" s="183"/>
      <c r="B699" s="183"/>
      <c r="C699" s="183"/>
      <c r="D699" s="183"/>
      <c r="E699" s="501"/>
      <c r="F699" s="183"/>
      <c r="G699" s="183"/>
      <c r="H699" s="183"/>
      <c r="I699" s="183"/>
      <c r="J699" s="183"/>
      <c r="K699" s="183"/>
      <c r="L699" s="183"/>
      <c r="M699" s="183"/>
      <c r="N699" s="183"/>
      <c r="O699" s="183"/>
      <c r="P699" s="183"/>
      <c r="Q699" s="183"/>
      <c r="R699" s="183"/>
      <c r="S699" s="183"/>
      <c r="T699" s="183"/>
    </row>
    <row r="700" spans="1:20" x14ac:dyDescent="0.3">
      <c r="A700" s="183"/>
      <c r="B700" s="183"/>
      <c r="C700" s="183"/>
      <c r="D700" s="183"/>
      <c r="E700" s="501"/>
      <c r="F700" s="183"/>
      <c r="G700" s="183"/>
      <c r="H700" s="183"/>
      <c r="I700" s="183"/>
      <c r="J700" s="183"/>
      <c r="K700" s="183"/>
      <c r="L700" s="183"/>
      <c r="M700" s="183"/>
      <c r="N700" s="183"/>
      <c r="O700" s="183"/>
      <c r="P700" s="183"/>
      <c r="Q700" s="183"/>
      <c r="R700" s="183"/>
      <c r="S700" s="183"/>
      <c r="T700" s="183"/>
    </row>
    <row r="701" spans="1:20" x14ac:dyDescent="0.3">
      <c r="A701" s="183"/>
      <c r="B701" s="183"/>
      <c r="C701" s="183"/>
      <c r="D701" s="183"/>
      <c r="E701" s="501"/>
      <c r="F701" s="183"/>
      <c r="G701" s="183"/>
      <c r="H701" s="183"/>
      <c r="I701" s="183"/>
      <c r="J701" s="183"/>
      <c r="K701" s="183"/>
      <c r="L701" s="183"/>
      <c r="M701" s="183"/>
      <c r="N701" s="183"/>
      <c r="O701" s="183"/>
      <c r="P701" s="183"/>
      <c r="Q701" s="183"/>
      <c r="R701" s="183"/>
      <c r="S701" s="183"/>
      <c r="T701" s="183"/>
    </row>
    <row r="702" spans="1:20" x14ac:dyDescent="0.3">
      <c r="A702" s="183"/>
      <c r="B702" s="183"/>
      <c r="C702" s="183"/>
      <c r="D702" s="183"/>
      <c r="E702" s="501"/>
      <c r="F702" s="183"/>
      <c r="G702" s="183"/>
      <c r="H702" s="183"/>
      <c r="I702" s="183"/>
      <c r="J702" s="183"/>
      <c r="K702" s="183"/>
      <c r="L702" s="183"/>
      <c r="M702" s="183"/>
      <c r="N702" s="183"/>
      <c r="O702" s="183"/>
      <c r="P702" s="183"/>
      <c r="Q702" s="183"/>
      <c r="R702" s="183"/>
      <c r="S702" s="183"/>
      <c r="T702" s="183"/>
    </row>
    <row r="703" spans="1:20" x14ac:dyDescent="0.3">
      <c r="A703" s="183"/>
      <c r="B703" s="183"/>
      <c r="C703" s="183"/>
      <c r="D703" s="183"/>
      <c r="E703" s="501"/>
      <c r="F703" s="183"/>
      <c r="G703" s="183"/>
      <c r="H703" s="183"/>
      <c r="I703" s="183"/>
      <c r="J703" s="183"/>
      <c r="K703" s="183"/>
      <c r="L703" s="183"/>
      <c r="M703" s="183"/>
      <c r="N703" s="183"/>
      <c r="O703" s="183"/>
      <c r="P703" s="183"/>
      <c r="Q703" s="183"/>
      <c r="R703" s="183"/>
      <c r="S703" s="183"/>
      <c r="T703" s="183"/>
    </row>
    <row r="704" spans="1:20" x14ac:dyDescent="0.3">
      <c r="A704" s="183"/>
      <c r="B704" s="183"/>
      <c r="C704" s="183"/>
      <c r="D704" s="183"/>
      <c r="E704" s="501"/>
      <c r="F704" s="183"/>
      <c r="G704" s="183"/>
      <c r="H704" s="183"/>
      <c r="I704" s="183"/>
      <c r="J704" s="183"/>
      <c r="K704" s="183"/>
      <c r="L704" s="183"/>
      <c r="M704" s="183"/>
      <c r="N704" s="183"/>
      <c r="O704" s="183"/>
      <c r="P704" s="183"/>
      <c r="Q704" s="183"/>
      <c r="R704" s="183"/>
      <c r="S704" s="183"/>
      <c r="T704" s="183"/>
    </row>
    <row r="705" spans="1:20" x14ac:dyDescent="0.3">
      <c r="A705" s="183"/>
      <c r="B705" s="183"/>
      <c r="C705" s="183"/>
      <c r="D705" s="183"/>
      <c r="E705" s="501"/>
      <c r="F705" s="183"/>
      <c r="G705" s="183"/>
      <c r="H705" s="183"/>
      <c r="I705" s="183"/>
      <c r="J705" s="183"/>
      <c r="K705" s="183"/>
      <c r="L705" s="183"/>
      <c r="M705" s="183"/>
      <c r="N705" s="183"/>
      <c r="O705" s="183"/>
      <c r="P705" s="183"/>
      <c r="Q705" s="183"/>
      <c r="R705" s="183"/>
      <c r="S705" s="183"/>
      <c r="T705" s="183"/>
    </row>
    <row r="706" spans="1:20" x14ac:dyDescent="0.3">
      <c r="A706" s="183"/>
      <c r="B706" s="183"/>
      <c r="C706" s="183"/>
      <c r="D706" s="183"/>
      <c r="E706" s="501"/>
      <c r="F706" s="183"/>
      <c r="G706" s="183"/>
      <c r="H706" s="183"/>
      <c r="I706" s="183"/>
      <c r="J706" s="183"/>
      <c r="K706" s="183"/>
      <c r="L706" s="183"/>
      <c r="M706" s="183"/>
      <c r="N706" s="183"/>
      <c r="O706" s="183"/>
      <c r="P706" s="183"/>
      <c r="Q706" s="183"/>
      <c r="R706" s="183"/>
      <c r="S706" s="183"/>
      <c r="T706" s="183"/>
    </row>
    <row r="707" spans="1:20" x14ac:dyDescent="0.3">
      <c r="A707" s="183"/>
      <c r="B707" s="183"/>
      <c r="C707" s="183"/>
      <c r="D707" s="183"/>
      <c r="E707" s="501"/>
      <c r="F707" s="183"/>
      <c r="G707" s="183"/>
      <c r="H707" s="183"/>
      <c r="I707" s="183"/>
      <c r="J707" s="183"/>
      <c r="K707" s="183"/>
      <c r="L707" s="183"/>
      <c r="M707" s="183"/>
      <c r="N707" s="183"/>
      <c r="O707" s="183"/>
      <c r="P707" s="183"/>
      <c r="Q707" s="183"/>
      <c r="R707" s="183"/>
      <c r="S707" s="183"/>
      <c r="T707" s="183"/>
    </row>
    <row r="708" spans="1:20" x14ac:dyDescent="0.3">
      <c r="A708" s="183"/>
      <c r="B708" s="183"/>
      <c r="C708" s="183"/>
      <c r="D708" s="183"/>
      <c r="E708" s="501"/>
      <c r="F708" s="183"/>
      <c r="G708" s="183"/>
      <c r="H708" s="183"/>
      <c r="I708" s="183"/>
      <c r="J708" s="183"/>
      <c r="K708" s="183"/>
      <c r="L708" s="183"/>
      <c r="M708" s="183"/>
      <c r="N708" s="183"/>
      <c r="O708" s="183"/>
      <c r="P708" s="183"/>
      <c r="Q708" s="183"/>
      <c r="R708" s="183"/>
      <c r="S708" s="183"/>
      <c r="T708" s="183"/>
    </row>
    <row r="709" spans="1:20" x14ac:dyDescent="0.3">
      <c r="A709" s="183"/>
      <c r="B709" s="183"/>
      <c r="C709" s="183"/>
      <c r="D709" s="183"/>
      <c r="E709" s="501"/>
      <c r="F709" s="183"/>
      <c r="G709" s="183"/>
      <c r="H709" s="183"/>
      <c r="I709" s="183"/>
      <c r="J709" s="183"/>
      <c r="K709" s="183"/>
      <c r="L709" s="183"/>
      <c r="M709" s="183"/>
      <c r="N709" s="183"/>
      <c r="O709" s="183"/>
      <c r="P709" s="183"/>
      <c r="Q709" s="183"/>
      <c r="R709" s="183"/>
      <c r="S709" s="183"/>
      <c r="T709" s="183"/>
    </row>
    <row r="710" spans="1:20" x14ac:dyDescent="0.3">
      <c r="A710" s="183"/>
      <c r="B710" s="183"/>
      <c r="C710" s="183"/>
      <c r="D710" s="183"/>
      <c r="E710" s="501"/>
      <c r="F710" s="183"/>
      <c r="G710" s="183"/>
      <c r="H710" s="183"/>
      <c r="I710" s="183"/>
      <c r="J710" s="183"/>
      <c r="K710" s="183"/>
      <c r="L710" s="183"/>
      <c r="M710" s="183"/>
      <c r="N710" s="183"/>
      <c r="O710" s="183"/>
      <c r="P710" s="183"/>
      <c r="Q710" s="183"/>
      <c r="R710" s="183"/>
      <c r="S710" s="183"/>
      <c r="T710" s="183"/>
    </row>
    <row r="711" spans="1:20" x14ac:dyDescent="0.3">
      <c r="A711" s="183"/>
      <c r="B711" s="183"/>
      <c r="C711" s="183"/>
      <c r="D711" s="183"/>
      <c r="E711" s="501"/>
      <c r="F711" s="183"/>
      <c r="G711" s="183"/>
      <c r="H711" s="183"/>
      <c r="I711" s="183"/>
      <c r="J711" s="183"/>
      <c r="K711" s="183"/>
      <c r="L711" s="183"/>
      <c r="M711" s="183"/>
      <c r="N711" s="183"/>
      <c r="O711" s="183"/>
      <c r="P711" s="183"/>
      <c r="Q711" s="183"/>
      <c r="R711" s="183"/>
      <c r="S711" s="183"/>
      <c r="T711" s="183"/>
    </row>
    <row r="712" spans="1:20" x14ac:dyDescent="0.3">
      <c r="A712" s="183"/>
      <c r="B712" s="183"/>
      <c r="C712" s="183"/>
      <c r="D712" s="183"/>
      <c r="E712" s="501"/>
      <c r="F712" s="183"/>
      <c r="G712" s="183"/>
      <c r="H712" s="183"/>
      <c r="I712" s="183"/>
      <c r="J712" s="183"/>
      <c r="K712" s="183"/>
      <c r="L712" s="183"/>
      <c r="M712" s="183"/>
      <c r="N712" s="183"/>
      <c r="O712" s="183"/>
      <c r="P712" s="183"/>
      <c r="Q712" s="183"/>
      <c r="R712" s="183"/>
      <c r="S712" s="183"/>
      <c r="T712" s="183"/>
    </row>
    <row r="713" spans="1:20" x14ac:dyDescent="0.3">
      <c r="A713" s="183"/>
      <c r="B713" s="183"/>
      <c r="C713" s="183"/>
      <c r="D713" s="183"/>
      <c r="E713" s="501"/>
      <c r="F713" s="183"/>
      <c r="G713" s="183"/>
      <c r="H713" s="183"/>
      <c r="I713" s="183"/>
      <c r="J713" s="183"/>
      <c r="K713" s="183"/>
      <c r="L713" s="183"/>
      <c r="M713" s="183"/>
      <c r="N713" s="183"/>
      <c r="O713" s="183"/>
      <c r="P713" s="183"/>
      <c r="Q713" s="183"/>
      <c r="R713" s="183"/>
      <c r="S713" s="183"/>
      <c r="T713" s="183"/>
    </row>
    <row r="714" spans="1:20" x14ac:dyDescent="0.3">
      <c r="A714" s="183"/>
      <c r="B714" s="183"/>
      <c r="C714" s="183"/>
      <c r="D714" s="183"/>
      <c r="E714" s="501"/>
      <c r="F714" s="183"/>
      <c r="G714" s="183"/>
      <c r="H714" s="183"/>
      <c r="I714" s="183"/>
      <c r="J714" s="183"/>
      <c r="K714" s="183"/>
      <c r="L714" s="183"/>
      <c r="M714" s="183"/>
      <c r="N714" s="183"/>
      <c r="O714" s="183"/>
      <c r="P714" s="183"/>
      <c r="Q714" s="183"/>
      <c r="R714" s="183"/>
      <c r="S714" s="183"/>
      <c r="T714" s="183"/>
    </row>
    <row r="715" spans="1:20" x14ac:dyDescent="0.3">
      <c r="A715" s="183"/>
      <c r="B715" s="183"/>
      <c r="C715" s="183"/>
      <c r="D715" s="183"/>
      <c r="E715" s="501"/>
      <c r="F715" s="183"/>
      <c r="G715" s="183"/>
      <c r="H715" s="183"/>
      <c r="I715" s="183"/>
      <c r="J715" s="183"/>
      <c r="K715" s="183"/>
      <c r="L715" s="183"/>
      <c r="M715" s="183"/>
      <c r="N715" s="183"/>
      <c r="O715" s="183"/>
      <c r="P715" s="183"/>
      <c r="Q715" s="183"/>
      <c r="R715" s="183"/>
      <c r="S715" s="183"/>
      <c r="T715" s="183"/>
    </row>
    <row r="716" spans="1:20" x14ac:dyDescent="0.3">
      <c r="A716" s="183"/>
      <c r="B716" s="183"/>
      <c r="C716" s="183"/>
      <c r="D716" s="183"/>
      <c r="E716" s="501"/>
      <c r="F716" s="183"/>
      <c r="G716" s="183"/>
      <c r="H716" s="183"/>
      <c r="I716" s="183"/>
      <c r="J716" s="183"/>
      <c r="K716" s="183"/>
      <c r="L716" s="183"/>
      <c r="M716" s="183"/>
      <c r="N716" s="183"/>
      <c r="O716" s="183"/>
      <c r="P716" s="183"/>
      <c r="Q716" s="183"/>
      <c r="R716" s="183"/>
      <c r="S716" s="183"/>
      <c r="T716" s="183"/>
    </row>
    <row r="717" spans="1:20" x14ac:dyDescent="0.3">
      <c r="A717" s="183"/>
      <c r="B717" s="183"/>
      <c r="C717" s="183"/>
      <c r="D717" s="183"/>
      <c r="E717" s="501"/>
      <c r="F717" s="183"/>
      <c r="G717" s="183"/>
      <c r="H717" s="183"/>
      <c r="I717" s="183"/>
      <c r="J717" s="183"/>
      <c r="K717" s="183"/>
      <c r="L717" s="183"/>
      <c r="M717" s="183"/>
      <c r="N717" s="183"/>
      <c r="O717" s="183"/>
      <c r="P717" s="183"/>
      <c r="Q717" s="183"/>
      <c r="R717" s="183"/>
      <c r="S717" s="183"/>
      <c r="T717" s="183"/>
    </row>
    <row r="718" spans="1:20" x14ac:dyDescent="0.3">
      <c r="A718" s="183"/>
      <c r="B718" s="183"/>
      <c r="C718" s="183"/>
      <c r="D718" s="183"/>
      <c r="E718" s="501"/>
      <c r="F718" s="183"/>
      <c r="G718" s="183"/>
      <c r="H718" s="183"/>
      <c r="I718" s="183"/>
      <c r="J718" s="183"/>
      <c r="K718" s="183"/>
      <c r="L718" s="183"/>
      <c r="M718" s="183"/>
      <c r="N718" s="183"/>
      <c r="O718" s="183"/>
      <c r="P718" s="183"/>
      <c r="Q718" s="183"/>
      <c r="R718" s="183"/>
      <c r="S718" s="183"/>
      <c r="T718" s="183"/>
    </row>
    <row r="719" spans="1:20" x14ac:dyDescent="0.3">
      <c r="A719" s="183"/>
      <c r="B719" s="183"/>
      <c r="C719" s="183"/>
      <c r="D719" s="183"/>
      <c r="E719" s="501"/>
      <c r="F719" s="183"/>
      <c r="G719" s="183"/>
      <c r="H719" s="183"/>
      <c r="I719" s="183"/>
      <c r="J719" s="183"/>
      <c r="K719" s="183"/>
      <c r="L719" s="183"/>
      <c r="M719" s="183"/>
      <c r="N719" s="183"/>
      <c r="O719" s="183"/>
      <c r="P719" s="183"/>
      <c r="Q719" s="183"/>
      <c r="R719" s="183"/>
      <c r="S719" s="183"/>
      <c r="T719" s="183"/>
    </row>
    <row r="720" spans="1:20" x14ac:dyDescent="0.3">
      <c r="A720" s="183"/>
      <c r="B720" s="183"/>
      <c r="C720" s="183"/>
      <c r="D720" s="183"/>
      <c r="E720" s="501"/>
      <c r="F720" s="183"/>
      <c r="G720" s="183"/>
      <c r="H720" s="183"/>
      <c r="I720" s="183"/>
      <c r="J720" s="183"/>
      <c r="K720" s="183"/>
      <c r="L720" s="183"/>
      <c r="M720" s="183"/>
      <c r="N720" s="183"/>
      <c r="O720" s="183"/>
      <c r="P720" s="183"/>
      <c r="Q720" s="183"/>
      <c r="R720" s="183"/>
      <c r="S720" s="183"/>
      <c r="T720" s="183"/>
    </row>
    <row r="721" spans="1:20" x14ac:dyDescent="0.3">
      <c r="A721" s="183"/>
      <c r="B721" s="183"/>
      <c r="C721" s="183"/>
      <c r="D721" s="183"/>
      <c r="E721" s="501"/>
      <c r="F721" s="183"/>
      <c r="G721" s="183"/>
      <c r="H721" s="183"/>
      <c r="I721" s="183"/>
      <c r="J721" s="183"/>
      <c r="K721" s="183"/>
      <c r="L721" s="183"/>
      <c r="M721" s="183"/>
      <c r="N721" s="183"/>
      <c r="O721" s="183"/>
      <c r="P721" s="183"/>
      <c r="Q721" s="183"/>
      <c r="R721" s="183"/>
      <c r="S721" s="183"/>
      <c r="T721" s="183"/>
    </row>
    <row r="722" spans="1:20" x14ac:dyDescent="0.3">
      <c r="A722" s="183"/>
      <c r="B722" s="183"/>
      <c r="C722" s="183"/>
      <c r="D722" s="183"/>
      <c r="E722" s="501"/>
      <c r="F722" s="183"/>
      <c r="G722" s="183"/>
      <c r="H722" s="183"/>
      <c r="I722" s="183"/>
      <c r="J722" s="183"/>
      <c r="K722" s="183"/>
      <c r="L722" s="183"/>
      <c r="M722" s="183"/>
      <c r="N722" s="183"/>
      <c r="O722" s="183"/>
      <c r="P722" s="183"/>
      <c r="Q722" s="183"/>
      <c r="R722" s="183"/>
      <c r="S722" s="183"/>
      <c r="T722" s="183"/>
    </row>
    <row r="723" spans="1:20" x14ac:dyDescent="0.3">
      <c r="A723" s="183"/>
      <c r="B723" s="183"/>
      <c r="C723" s="183"/>
      <c r="D723" s="183"/>
      <c r="E723" s="501"/>
      <c r="F723" s="183"/>
      <c r="G723" s="183"/>
      <c r="H723" s="183"/>
      <c r="I723" s="183"/>
      <c r="J723" s="183"/>
      <c r="K723" s="183"/>
      <c r="L723" s="183"/>
      <c r="M723" s="183"/>
      <c r="N723" s="183"/>
      <c r="O723" s="183"/>
      <c r="P723" s="183"/>
      <c r="Q723" s="183"/>
      <c r="R723" s="183"/>
      <c r="S723" s="183"/>
      <c r="T723" s="183"/>
    </row>
    <row r="724" spans="1:20" x14ac:dyDescent="0.3">
      <c r="A724" s="183"/>
      <c r="B724" s="183"/>
      <c r="C724" s="183"/>
      <c r="D724" s="183"/>
      <c r="E724" s="501"/>
      <c r="F724" s="183"/>
      <c r="G724" s="183"/>
      <c r="H724" s="183"/>
      <c r="I724" s="183"/>
      <c r="J724" s="183"/>
      <c r="K724" s="183"/>
      <c r="L724" s="183"/>
      <c r="M724" s="183"/>
      <c r="N724" s="183"/>
      <c r="O724" s="183"/>
      <c r="P724" s="183"/>
      <c r="Q724" s="183"/>
      <c r="R724" s="183"/>
      <c r="S724" s="183"/>
      <c r="T724" s="183"/>
    </row>
    <row r="725" spans="1:20" x14ac:dyDescent="0.3">
      <c r="A725" s="183"/>
      <c r="B725" s="183"/>
      <c r="C725" s="183"/>
      <c r="D725" s="183"/>
      <c r="E725" s="501"/>
      <c r="F725" s="183"/>
      <c r="G725" s="183"/>
      <c r="H725" s="183"/>
      <c r="I725" s="183"/>
      <c r="J725" s="183"/>
      <c r="K725" s="183"/>
      <c r="L725" s="183"/>
      <c r="M725" s="183"/>
      <c r="N725" s="183"/>
      <c r="O725" s="183"/>
      <c r="P725" s="183"/>
      <c r="Q725" s="183"/>
      <c r="R725" s="183"/>
      <c r="S725" s="183"/>
      <c r="T725" s="183"/>
    </row>
    <row r="726" spans="1:20" x14ac:dyDescent="0.3">
      <c r="A726" s="183"/>
      <c r="B726" s="183"/>
      <c r="C726" s="183"/>
      <c r="D726" s="183"/>
      <c r="E726" s="501"/>
      <c r="F726" s="183"/>
      <c r="G726" s="183"/>
      <c r="H726" s="183"/>
      <c r="I726" s="183"/>
      <c r="J726" s="183"/>
      <c r="K726" s="183"/>
      <c r="L726" s="183"/>
      <c r="M726" s="183"/>
      <c r="N726" s="183"/>
      <c r="O726" s="183"/>
      <c r="P726" s="183"/>
      <c r="Q726" s="183"/>
      <c r="R726" s="183"/>
      <c r="S726" s="183"/>
      <c r="T726" s="183"/>
    </row>
    <row r="727" spans="1:20" x14ac:dyDescent="0.3">
      <c r="A727" s="183"/>
      <c r="B727" s="183"/>
      <c r="C727" s="183"/>
      <c r="D727" s="183"/>
      <c r="E727" s="501"/>
      <c r="F727" s="183"/>
      <c r="G727" s="183"/>
      <c r="H727" s="183"/>
      <c r="I727" s="183"/>
      <c r="J727" s="183"/>
      <c r="K727" s="183"/>
      <c r="L727" s="183"/>
      <c r="M727" s="183"/>
      <c r="N727" s="183"/>
      <c r="O727" s="183"/>
      <c r="P727" s="183"/>
      <c r="Q727" s="183"/>
      <c r="R727" s="183"/>
      <c r="S727" s="183"/>
      <c r="T727" s="183"/>
    </row>
    <row r="728" spans="1:20" x14ac:dyDescent="0.3">
      <c r="A728" s="183"/>
      <c r="B728" s="183"/>
      <c r="C728" s="183"/>
      <c r="D728" s="183"/>
      <c r="E728" s="501"/>
      <c r="F728" s="183"/>
      <c r="G728" s="183"/>
      <c r="H728" s="183"/>
      <c r="I728" s="183"/>
      <c r="J728" s="183"/>
      <c r="K728" s="183"/>
      <c r="L728" s="183"/>
      <c r="M728" s="183"/>
      <c r="N728" s="183"/>
      <c r="O728" s="183"/>
      <c r="P728" s="183"/>
      <c r="Q728" s="183"/>
      <c r="R728" s="183"/>
      <c r="S728" s="183"/>
      <c r="T728" s="183"/>
    </row>
    <row r="729" spans="1:20" x14ac:dyDescent="0.3">
      <c r="A729" s="183"/>
      <c r="B729" s="183"/>
      <c r="C729" s="183"/>
      <c r="D729" s="183"/>
      <c r="E729" s="501"/>
      <c r="F729" s="183"/>
      <c r="G729" s="183"/>
      <c r="H729" s="183"/>
      <c r="I729" s="183"/>
      <c r="J729" s="183"/>
      <c r="K729" s="183"/>
      <c r="L729" s="183"/>
      <c r="M729" s="183"/>
      <c r="N729" s="183"/>
      <c r="O729" s="183"/>
      <c r="P729" s="183"/>
      <c r="Q729" s="183"/>
      <c r="R729" s="183"/>
      <c r="S729" s="183"/>
      <c r="T729" s="183"/>
    </row>
    <row r="730" spans="1:20" x14ac:dyDescent="0.3">
      <c r="A730" s="183"/>
      <c r="B730" s="183"/>
      <c r="C730" s="183"/>
      <c r="D730" s="183"/>
      <c r="E730" s="501"/>
      <c r="F730" s="183"/>
      <c r="G730" s="183"/>
      <c r="H730" s="183"/>
      <c r="I730" s="183"/>
      <c r="J730" s="183"/>
      <c r="K730" s="183"/>
      <c r="L730" s="183"/>
      <c r="M730" s="183"/>
      <c r="N730" s="183"/>
      <c r="O730" s="183"/>
      <c r="P730" s="183"/>
      <c r="Q730" s="183"/>
      <c r="R730" s="183"/>
      <c r="S730" s="183"/>
      <c r="T730" s="183"/>
    </row>
    <row r="731" spans="1:20" x14ac:dyDescent="0.3">
      <c r="A731" s="183"/>
      <c r="B731" s="183"/>
      <c r="C731" s="183"/>
      <c r="D731" s="183"/>
      <c r="E731" s="501"/>
      <c r="F731" s="183"/>
      <c r="G731" s="183"/>
      <c r="H731" s="183"/>
      <c r="I731" s="183"/>
      <c r="J731" s="183"/>
      <c r="K731" s="183"/>
      <c r="L731" s="183"/>
      <c r="M731" s="183"/>
      <c r="N731" s="183"/>
      <c r="O731" s="183"/>
      <c r="P731" s="183"/>
      <c r="Q731" s="183"/>
      <c r="R731" s="183"/>
      <c r="S731" s="183"/>
      <c r="T731" s="183"/>
    </row>
    <row r="732" spans="1:20" x14ac:dyDescent="0.3">
      <c r="A732" s="183"/>
      <c r="B732" s="183"/>
      <c r="C732" s="183"/>
      <c r="D732" s="183"/>
      <c r="E732" s="501"/>
      <c r="F732" s="183"/>
      <c r="G732" s="183"/>
      <c r="H732" s="183"/>
      <c r="I732" s="183"/>
      <c r="J732" s="183"/>
      <c r="K732" s="183"/>
      <c r="L732" s="183"/>
      <c r="M732" s="183"/>
      <c r="N732" s="183"/>
      <c r="O732" s="183"/>
      <c r="P732" s="183"/>
      <c r="Q732" s="183"/>
      <c r="R732" s="183"/>
      <c r="S732" s="183"/>
      <c r="T732" s="183"/>
    </row>
    <row r="733" spans="1:20" x14ac:dyDescent="0.3">
      <c r="A733" s="183"/>
      <c r="B733" s="183"/>
      <c r="C733" s="183"/>
      <c r="D733" s="183"/>
      <c r="E733" s="501"/>
      <c r="F733" s="183"/>
      <c r="G733" s="183"/>
      <c r="H733" s="183"/>
      <c r="I733" s="183"/>
      <c r="J733" s="183"/>
      <c r="K733" s="183"/>
      <c r="L733" s="183"/>
      <c r="M733" s="183"/>
      <c r="N733" s="183"/>
      <c r="O733" s="183"/>
      <c r="P733" s="183"/>
      <c r="Q733" s="183"/>
      <c r="R733" s="183"/>
      <c r="S733" s="183"/>
      <c r="T733" s="183"/>
    </row>
    <row r="734" spans="1:20" x14ac:dyDescent="0.3">
      <c r="A734" s="183"/>
      <c r="B734" s="183"/>
      <c r="C734" s="183"/>
      <c r="D734" s="183"/>
      <c r="E734" s="501"/>
      <c r="F734" s="183"/>
      <c r="G734" s="183"/>
      <c r="H734" s="183"/>
      <c r="I734" s="183"/>
      <c r="J734" s="183"/>
      <c r="K734" s="183"/>
      <c r="L734" s="183"/>
      <c r="M734" s="183"/>
      <c r="N734" s="183"/>
      <c r="O734" s="183"/>
      <c r="P734" s="183"/>
      <c r="Q734" s="183"/>
      <c r="R734" s="183"/>
      <c r="S734" s="183"/>
      <c r="T734" s="183"/>
    </row>
    <row r="735" spans="1:20" x14ac:dyDescent="0.3">
      <c r="A735" s="183"/>
      <c r="B735" s="183"/>
      <c r="C735" s="183"/>
      <c r="D735" s="183"/>
      <c r="E735" s="501"/>
      <c r="F735" s="183"/>
      <c r="G735" s="183"/>
      <c r="H735" s="183"/>
      <c r="I735" s="183"/>
      <c r="J735" s="183"/>
      <c r="K735" s="183"/>
      <c r="L735" s="183"/>
      <c r="M735" s="183"/>
      <c r="N735" s="183"/>
      <c r="O735" s="183"/>
      <c r="P735" s="183"/>
      <c r="Q735" s="183"/>
      <c r="R735" s="183"/>
      <c r="S735" s="183"/>
      <c r="T735" s="183"/>
    </row>
    <row r="736" spans="1:20" x14ac:dyDescent="0.3">
      <c r="A736" s="183"/>
      <c r="B736" s="183"/>
      <c r="C736" s="183"/>
      <c r="D736" s="183"/>
      <c r="E736" s="501"/>
      <c r="F736" s="183"/>
      <c r="G736" s="183"/>
      <c r="H736" s="183"/>
      <c r="I736" s="183"/>
      <c r="J736" s="183"/>
      <c r="K736" s="183"/>
      <c r="L736" s="183"/>
      <c r="M736" s="183"/>
      <c r="N736" s="183"/>
      <c r="O736" s="183"/>
      <c r="P736" s="183"/>
      <c r="Q736" s="183"/>
      <c r="R736" s="183"/>
      <c r="S736" s="183"/>
      <c r="T736" s="183"/>
    </row>
    <row r="737" spans="1:20" x14ac:dyDescent="0.3">
      <c r="A737" s="183"/>
      <c r="B737" s="183"/>
      <c r="C737" s="183"/>
      <c r="D737" s="183"/>
      <c r="E737" s="501"/>
      <c r="F737" s="183"/>
      <c r="G737" s="183"/>
      <c r="H737" s="183"/>
      <c r="I737" s="183"/>
      <c r="J737" s="183"/>
      <c r="K737" s="183"/>
      <c r="L737" s="183"/>
      <c r="M737" s="183"/>
      <c r="N737" s="183"/>
      <c r="O737" s="183"/>
      <c r="P737" s="183"/>
      <c r="Q737" s="183"/>
      <c r="R737" s="183"/>
      <c r="S737" s="183"/>
      <c r="T737" s="183"/>
    </row>
    <row r="738" spans="1:20" x14ac:dyDescent="0.3">
      <c r="A738" s="183"/>
      <c r="B738" s="183"/>
      <c r="C738" s="183"/>
      <c r="D738" s="183"/>
      <c r="E738" s="501"/>
      <c r="F738" s="183"/>
      <c r="G738" s="183"/>
      <c r="H738" s="183"/>
      <c r="I738" s="183"/>
      <c r="J738" s="183"/>
      <c r="K738" s="183"/>
      <c r="L738" s="183"/>
      <c r="M738" s="183"/>
      <c r="N738" s="183"/>
      <c r="O738" s="183"/>
      <c r="P738" s="183"/>
      <c r="Q738" s="183"/>
      <c r="R738" s="183"/>
      <c r="S738" s="183"/>
      <c r="T738" s="183"/>
    </row>
    <row r="739" spans="1:20" x14ac:dyDescent="0.3">
      <c r="A739" s="183"/>
      <c r="B739" s="183"/>
      <c r="C739" s="183"/>
      <c r="D739" s="183"/>
      <c r="E739" s="501"/>
      <c r="F739" s="183"/>
      <c r="G739" s="183"/>
      <c r="H739" s="183"/>
      <c r="I739" s="183"/>
      <c r="J739" s="183"/>
      <c r="K739" s="183"/>
      <c r="L739" s="183"/>
      <c r="M739" s="183"/>
      <c r="N739" s="183"/>
      <c r="O739" s="183"/>
      <c r="P739" s="183"/>
      <c r="Q739" s="183"/>
      <c r="R739" s="183"/>
      <c r="S739" s="183"/>
      <c r="T739" s="183"/>
    </row>
    <row r="740" spans="1:20" x14ac:dyDescent="0.3">
      <c r="A740" s="183"/>
      <c r="B740" s="183"/>
      <c r="C740" s="183"/>
      <c r="D740" s="183"/>
      <c r="E740" s="501"/>
      <c r="F740" s="183"/>
      <c r="G740" s="183"/>
      <c r="H740" s="183"/>
      <c r="I740" s="183"/>
      <c r="J740" s="183"/>
      <c r="K740" s="183"/>
      <c r="L740" s="183"/>
      <c r="M740" s="183"/>
      <c r="N740" s="183"/>
      <c r="O740" s="183"/>
      <c r="P740" s="183"/>
      <c r="Q740" s="183"/>
      <c r="R740" s="183"/>
      <c r="S740" s="183"/>
      <c r="T740" s="183"/>
    </row>
    <row r="741" spans="1:20" x14ac:dyDescent="0.3">
      <c r="A741" s="183"/>
      <c r="B741" s="183"/>
      <c r="C741" s="183"/>
      <c r="D741" s="183"/>
      <c r="E741" s="501"/>
      <c r="F741" s="183"/>
      <c r="G741" s="183"/>
      <c r="H741" s="183"/>
      <c r="I741" s="183"/>
      <c r="J741" s="183"/>
      <c r="K741" s="183"/>
      <c r="L741" s="183"/>
      <c r="M741" s="183"/>
      <c r="N741" s="183"/>
      <c r="O741" s="183"/>
      <c r="P741" s="183"/>
      <c r="Q741" s="183"/>
      <c r="R741" s="183"/>
      <c r="S741" s="183"/>
      <c r="T741" s="183"/>
    </row>
    <row r="742" spans="1:20" x14ac:dyDescent="0.3">
      <c r="A742" s="183"/>
      <c r="B742" s="183"/>
      <c r="C742" s="183"/>
      <c r="D742" s="183"/>
      <c r="E742" s="501"/>
      <c r="F742" s="183"/>
      <c r="G742" s="183"/>
      <c r="H742" s="183"/>
      <c r="I742" s="183"/>
      <c r="J742" s="183"/>
      <c r="K742" s="183"/>
      <c r="L742" s="183"/>
      <c r="M742" s="183"/>
      <c r="N742" s="183"/>
      <c r="O742" s="183"/>
      <c r="P742" s="183"/>
      <c r="Q742" s="183"/>
      <c r="R742" s="183"/>
      <c r="S742" s="183"/>
      <c r="T742" s="183"/>
    </row>
    <row r="743" spans="1:20" x14ac:dyDescent="0.3">
      <c r="A743" s="183"/>
      <c r="B743" s="183"/>
      <c r="C743" s="183"/>
      <c r="D743" s="183"/>
      <c r="E743" s="501"/>
      <c r="F743" s="183"/>
      <c r="G743" s="183"/>
      <c r="H743" s="183"/>
      <c r="I743" s="183"/>
      <c r="J743" s="183"/>
      <c r="K743" s="183"/>
      <c r="L743" s="183"/>
      <c r="M743" s="183"/>
      <c r="N743" s="183"/>
      <c r="O743" s="183"/>
      <c r="P743" s="183"/>
      <c r="Q743" s="183"/>
      <c r="R743" s="183"/>
      <c r="S743" s="183"/>
      <c r="T743" s="183"/>
    </row>
    <row r="744" spans="1:20" x14ac:dyDescent="0.3">
      <c r="A744" s="183"/>
      <c r="B744" s="183"/>
      <c r="C744" s="183"/>
      <c r="D744" s="183"/>
      <c r="E744" s="501"/>
      <c r="F744" s="183"/>
      <c r="G744" s="183"/>
      <c r="H744" s="183"/>
      <c r="I744" s="183"/>
      <c r="J744" s="183"/>
      <c r="K744" s="183"/>
      <c r="L744" s="183"/>
      <c r="M744" s="183"/>
      <c r="N744" s="183"/>
      <c r="O744" s="183"/>
      <c r="P744" s="183"/>
      <c r="Q744" s="183"/>
      <c r="R744" s="183"/>
      <c r="S744" s="183"/>
      <c r="T744" s="183"/>
    </row>
    <row r="745" spans="1:20" x14ac:dyDescent="0.3">
      <c r="A745" s="183"/>
      <c r="B745" s="183"/>
      <c r="C745" s="183"/>
      <c r="D745" s="183"/>
      <c r="E745" s="501"/>
      <c r="F745" s="183"/>
      <c r="G745" s="183"/>
      <c r="H745" s="183"/>
      <c r="I745" s="183"/>
      <c r="J745" s="183"/>
      <c r="K745" s="183"/>
      <c r="L745" s="183"/>
      <c r="M745" s="183"/>
      <c r="N745" s="183"/>
      <c r="O745" s="183"/>
      <c r="P745" s="183"/>
      <c r="Q745" s="183"/>
      <c r="R745" s="183"/>
      <c r="S745" s="183"/>
      <c r="T745" s="183"/>
    </row>
    <row r="746" spans="1:20" x14ac:dyDescent="0.3">
      <c r="A746" s="183"/>
      <c r="B746" s="183"/>
      <c r="C746" s="183"/>
      <c r="D746" s="183"/>
      <c r="E746" s="501"/>
      <c r="F746" s="183"/>
      <c r="G746" s="183"/>
      <c r="H746" s="183"/>
      <c r="I746" s="183"/>
      <c r="J746" s="183"/>
      <c r="K746" s="183"/>
      <c r="L746" s="183"/>
      <c r="M746" s="183"/>
      <c r="N746" s="183"/>
      <c r="O746" s="183"/>
      <c r="P746" s="183"/>
      <c r="Q746" s="183"/>
      <c r="R746" s="183"/>
      <c r="S746" s="183"/>
      <c r="T746" s="183"/>
    </row>
    <row r="747" spans="1:20" x14ac:dyDescent="0.3">
      <c r="A747" s="183"/>
      <c r="B747" s="183"/>
      <c r="C747" s="183"/>
      <c r="D747" s="183"/>
      <c r="E747" s="501"/>
      <c r="F747" s="183"/>
      <c r="G747" s="183"/>
      <c r="H747" s="183"/>
      <c r="I747" s="183"/>
      <c r="J747" s="183"/>
      <c r="K747" s="183"/>
      <c r="L747" s="183"/>
      <c r="M747" s="183"/>
      <c r="N747" s="183"/>
      <c r="O747" s="183"/>
      <c r="P747" s="183"/>
      <c r="Q747" s="183"/>
      <c r="R747" s="183"/>
      <c r="S747" s="183"/>
      <c r="T747" s="183"/>
    </row>
    <row r="748" spans="1:20" x14ac:dyDescent="0.3">
      <c r="A748" s="183"/>
      <c r="B748" s="183"/>
      <c r="C748" s="183"/>
      <c r="D748" s="183"/>
      <c r="E748" s="501"/>
      <c r="F748" s="183"/>
      <c r="G748" s="183"/>
      <c r="H748" s="183"/>
      <c r="I748" s="183"/>
      <c r="J748" s="183"/>
      <c r="K748" s="183"/>
      <c r="L748" s="183"/>
      <c r="M748" s="183"/>
      <c r="N748" s="183"/>
      <c r="O748" s="183"/>
      <c r="P748" s="183"/>
      <c r="Q748" s="183"/>
      <c r="R748" s="183"/>
      <c r="S748" s="183"/>
      <c r="T748" s="183"/>
    </row>
    <row r="749" spans="1:20" x14ac:dyDescent="0.3">
      <c r="A749" s="183"/>
      <c r="B749" s="183"/>
      <c r="C749" s="183"/>
      <c r="D749" s="183"/>
      <c r="E749" s="501"/>
      <c r="F749" s="183"/>
      <c r="G749" s="183"/>
      <c r="H749" s="183"/>
      <c r="I749" s="183"/>
      <c r="J749" s="183"/>
      <c r="K749" s="183"/>
      <c r="L749" s="183"/>
      <c r="M749" s="183"/>
      <c r="N749" s="183"/>
      <c r="O749" s="183"/>
      <c r="P749" s="183"/>
      <c r="Q749" s="183"/>
      <c r="R749" s="183"/>
      <c r="S749" s="183"/>
      <c r="T749" s="183"/>
    </row>
    <row r="750" spans="1:20" x14ac:dyDescent="0.3">
      <c r="A750" s="183"/>
      <c r="B750" s="183"/>
      <c r="C750" s="183"/>
      <c r="D750" s="183"/>
      <c r="E750" s="501"/>
      <c r="F750" s="183"/>
      <c r="G750" s="183"/>
      <c r="H750" s="183"/>
      <c r="I750" s="183"/>
      <c r="J750" s="183"/>
      <c r="K750" s="183"/>
      <c r="L750" s="183"/>
      <c r="M750" s="183"/>
      <c r="N750" s="183"/>
      <c r="O750" s="183"/>
      <c r="P750" s="183"/>
      <c r="Q750" s="183"/>
      <c r="R750" s="183"/>
      <c r="S750" s="183"/>
      <c r="T750" s="183"/>
    </row>
    <row r="751" spans="1:20" x14ac:dyDescent="0.3">
      <c r="A751" s="183"/>
      <c r="B751" s="183"/>
      <c r="C751" s="183"/>
      <c r="D751" s="183"/>
      <c r="E751" s="501"/>
      <c r="F751" s="183"/>
      <c r="G751" s="183"/>
      <c r="H751" s="183"/>
      <c r="I751" s="183"/>
      <c r="J751" s="183"/>
      <c r="K751" s="183"/>
      <c r="L751" s="183"/>
      <c r="M751" s="183"/>
      <c r="N751" s="183"/>
      <c r="O751" s="183"/>
      <c r="P751" s="183"/>
      <c r="Q751" s="183"/>
      <c r="R751" s="183"/>
      <c r="S751" s="183"/>
      <c r="T751" s="183"/>
    </row>
    <row r="752" spans="1:20" x14ac:dyDescent="0.3">
      <c r="A752" s="183"/>
      <c r="B752" s="183"/>
      <c r="C752" s="183"/>
      <c r="D752" s="183"/>
      <c r="E752" s="501"/>
      <c r="F752" s="183"/>
      <c r="G752" s="183"/>
      <c r="H752" s="183"/>
      <c r="I752" s="183"/>
      <c r="J752" s="183"/>
      <c r="K752" s="183"/>
      <c r="L752" s="183"/>
      <c r="M752" s="183"/>
      <c r="N752" s="183"/>
      <c r="O752" s="183"/>
      <c r="P752" s="183"/>
      <c r="Q752" s="183"/>
      <c r="R752" s="183"/>
      <c r="S752" s="183"/>
      <c r="T752" s="183"/>
    </row>
    <row r="753" spans="1:20" x14ac:dyDescent="0.3">
      <c r="A753" s="183"/>
      <c r="B753" s="183"/>
      <c r="C753" s="183"/>
      <c r="D753" s="183"/>
      <c r="E753" s="501"/>
      <c r="F753" s="183"/>
      <c r="G753" s="183"/>
      <c r="H753" s="183"/>
      <c r="I753" s="183"/>
      <c r="J753" s="183"/>
      <c r="K753" s="183"/>
      <c r="L753" s="183"/>
      <c r="M753" s="183"/>
      <c r="N753" s="183"/>
      <c r="O753" s="183"/>
      <c r="P753" s="183"/>
      <c r="Q753" s="183"/>
      <c r="R753" s="183"/>
      <c r="S753" s="183"/>
      <c r="T753" s="183"/>
    </row>
    <row r="754" spans="1:20" x14ac:dyDescent="0.3">
      <c r="A754" s="183"/>
      <c r="B754" s="183"/>
      <c r="C754" s="183"/>
      <c r="D754" s="183"/>
      <c r="E754" s="501"/>
      <c r="F754" s="183"/>
      <c r="G754" s="183"/>
      <c r="H754" s="183"/>
      <c r="I754" s="183"/>
      <c r="J754" s="183"/>
      <c r="K754" s="183"/>
      <c r="L754" s="183"/>
      <c r="M754" s="183"/>
      <c r="N754" s="183"/>
      <c r="O754" s="183"/>
      <c r="P754" s="183"/>
      <c r="Q754" s="183"/>
      <c r="R754" s="183"/>
      <c r="S754" s="183"/>
      <c r="T754" s="183"/>
    </row>
    <row r="755" spans="1:20" x14ac:dyDescent="0.3">
      <c r="A755" s="183"/>
      <c r="B755" s="183"/>
      <c r="C755" s="183"/>
      <c r="D755" s="183"/>
      <c r="E755" s="501"/>
      <c r="F755" s="183"/>
      <c r="G755" s="183"/>
      <c r="H755" s="183"/>
      <c r="I755" s="183"/>
      <c r="J755" s="183"/>
      <c r="K755" s="183"/>
      <c r="L755" s="183"/>
      <c r="M755" s="183"/>
      <c r="N755" s="183"/>
      <c r="O755" s="183"/>
      <c r="P755" s="183"/>
      <c r="Q755" s="183"/>
      <c r="R755" s="183"/>
      <c r="S755" s="183"/>
      <c r="T755" s="183"/>
    </row>
    <row r="756" spans="1:20" x14ac:dyDescent="0.3">
      <c r="A756" s="183"/>
      <c r="B756" s="183"/>
      <c r="C756" s="183"/>
      <c r="D756" s="183"/>
      <c r="E756" s="501"/>
      <c r="F756" s="183"/>
      <c r="G756" s="183"/>
      <c r="H756" s="183"/>
      <c r="I756" s="183"/>
      <c r="J756" s="183"/>
      <c r="K756" s="183"/>
      <c r="L756" s="183"/>
      <c r="M756" s="183"/>
      <c r="N756" s="183"/>
      <c r="O756" s="183"/>
      <c r="P756" s="183"/>
      <c r="Q756" s="183"/>
      <c r="R756" s="183"/>
      <c r="S756" s="183"/>
      <c r="T756" s="183"/>
    </row>
    <row r="757" spans="1:20" x14ac:dyDescent="0.3">
      <c r="A757" s="183"/>
      <c r="B757" s="183"/>
      <c r="C757" s="183"/>
      <c r="D757" s="183"/>
      <c r="E757" s="501"/>
      <c r="F757" s="183"/>
      <c r="G757" s="183"/>
      <c r="H757" s="183"/>
      <c r="I757" s="183"/>
      <c r="J757" s="183"/>
      <c r="K757" s="183"/>
      <c r="L757" s="183"/>
      <c r="M757" s="183"/>
      <c r="N757" s="183"/>
      <c r="O757" s="183"/>
      <c r="P757" s="183"/>
      <c r="Q757" s="183"/>
      <c r="R757" s="183"/>
      <c r="S757" s="183"/>
      <c r="T757" s="183"/>
    </row>
    <row r="758" spans="1:20" x14ac:dyDescent="0.3">
      <c r="A758" s="183"/>
      <c r="B758" s="183"/>
      <c r="C758" s="183"/>
      <c r="D758" s="183"/>
      <c r="E758" s="501"/>
      <c r="F758" s="183"/>
      <c r="G758" s="183"/>
      <c r="H758" s="183"/>
      <c r="I758" s="183"/>
      <c r="J758" s="183"/>
      <c r="K758" s="183"/>
      <c r="L758" s="183"/>
      <c r="M758" s="183"/>
      <c r="N758" s="183"/>
      <c r="O758" s="183"/>
      <c r="P758" s="183"/>
      <c r="Q758" s="183"/>
      <c r="R758" s="183"/>
      <c r="S758" s="183"/>
      <c r="T758" s="183"/>
    </row>
    <row r="759" spans="1:20" x14ac:dyDescent="0.3">
      <c r="A759" s="183"/>
      <c r="B759" s="183"/>
      <c r="C759" s="183"/>
      <c r="D759" s="183"/>
      <c r="E759" s="501"/>
      <c r="F759" s="183"/>
      <c r="G759" s="183"/>
      <c r="H759" s="183"/>
      <c r="I759" s="183"/>
      <c r="J759" s="183"/>
      <c r="K759" s="183"/>
      <c r="L759" s="183"/>
      <c r="M759" s="183"/>
      <c r="N759" s="183"/>
      <c r="O759" s="183"/>
      <c r="P759" s="183"/>
      <c r="Q759" s="183"/>
      <c r="R759" s="183"/>
      <c r="S759" s="183"/>
      <c r="T759" s="183"/>
    </row>
    <row r="760" spans="1:20" x14ac:dyDescent="0.3">
      <c r="A760" s="183"/>
      <c r="B760" s="183"/>
      <c r="C760" s="183"/>
      <c r="D760" s="183"/>
      <c r="E760" s="501"/>
      <c r="F760" s="183"/>
      <c r="G760" s="183"/>
      <c r="H760" s="183"/>
      <c r="I760" s="183"/>
      <c r="J760" s="183"/>
      <c r="K760" s="183"/>
      <c r="L760" s="183"/>
      <c r="M760" s="183"/>
      <c r="N760" s="183"/>
      <c r="O760" s="183"/>
      <c r="P760" s="183"/>
      <c r="Q760" s="183"/>
      <c r="R760" s="183"/>
      <c r="S760" s="183"/>
      <c r="T760" s="183"/>
    </row>
    <row r="761" spans="1:20" x14ac:dyDescent="0.3">
      <c r="A761" s="183"/>
      <c r="B761" s="183"/>
      <c r="C761" s="183"/>
      <c r="D761" s="183"/>
      <c r="E761" s="501"/>
      <c r="F761" s="183"/>
      <c r="G761" s="183"/>
      <c r="H761" s="183"/>
      <c r="I761" s="183"/>
      <c r="J761" s="183"/>
      <c r="K761" s="183"/>
      <c r="L761" s="183"/>
      <c r="M761" s="183"/>
      <c r="N761" s="183"/>
      <c r="O761" s="183"/>
      <c r="P761" s="183"/>
      <c r="Q761" s="183"/>
      <c r="R761" s="183"/>
      <c r="S761" s="183"/>
      <c r="T761" s="183"/>
    </row>
    <row r="762" spans="1:20" x14ac:dyDescent="0.3">
      <c r="A762" s="183"/>
      <c r="B762" s="183"/>
      <c r="C762" s="183"/>
      <c r="D762" s="183"/>
      <c r="E762" s="501"/>
      <c r="F762" s="183"/>
      <c r="G762" s="183"/>
      <c r="H762" s="183"/>
      <c r="I762" s="183"/>
      <c r="J762" s="183"/>
      <c r="K762" s="183"/>
      <c r="L762" s="183"/>
      <c r="M762" s="183"/>
      <c r="N762" s="183"/>
      <c r="O762" s="183"/>
      <c r="P762" s="183"/>
      <c r="Q762" s="183"/>
      <c r="R762" s="183"/>
      <c r="S762" s="183"/>
      <c r="T762" s="183"/>
    </row>
    <row r="763" spans="1:20" x14ac:dyDescent="0.3">
      <c r="A763" s="183"/>
      <c r="B763" s="183"/>
      <c r="C763" s="183"/>
      <c r="D763" s="183"/>
      <c r="E763" s="501"/>
      <c r="F763" s="183"/>
      <c r="G763" s="183"/>
      <c r="H763" s="183"/>
      <c r="I763" s="183"/>
      <c r="J763" s="183"/>
      <c r="K763" s="183"/>
      <c r="L763" s="183"/>
      <c r="M763" s="183"/>
      <c r="N763" s="183"/>
      <c r="O763" s="183"/>
      <c r="P763" s="183"/>
      <c r="Q763" s="183"/>
      <c r="R763" s="183"/>
      <c r="S763" s="183"/>
      <c r="T763" s="183"/>
    </row>
    <row r="764" spans="1:20" x14ac:dyDescent="0.3">
      <c r="A764" s="183"/>
      <c r="B764" s="183"/>
      <c r="C764" s="183"/>
      <c r="D764" s="183"/>
      <c r="E764" s="501"/>
      <c r="F764" s="183"/>
      <c r="G764" s="183"/>
      <c r="H764" s="183"/>
      <c r="I764" s="183"/>
      <c r="J764" s="183"/>
      <c r="K764" s="183"/>
      <c r="L764" s="183"/>
      <c r="M764" s="183"/>
      <c r="N764" s="183"/>
      <c r="O764" s="183"/>
      <c r="P764" s="183"/>
      <c r="Q764" s="183"/>
      <c r="R764" s="183"/>
      <c r="S764" s="183"/>
      <c r="T764" s="183"/>
    </row>
    <row r="765" spans="1:20" x14ac:dyDescent="0.3">
      <c r="A765" s="183"/>
      <c r="B765" s="183"/>
      <c r="C765" s="183"/>
      <c r="D765" s="183"/>
      <c r="E765" s="501"/>
      <c r="F765" s="183"/>
      <c r="G765" s="183"/>
      <c r="H765" s="183"/>
      <c r="I765" s="183"/>
      <c r="J765" s="183"/>
      <c r="K765" s="183"/>
      <c r="L765" s="183"/>
      <c r="M765" s="183"/>
      <c r="N765" s="183"/>
      <c r="O765" s="183"/>
      <c r="P765" s="183"/>
      <c r="Q765" s="183"/>
      <c r="R765" s="183"/>
      <c r="S765" s="183"/>
      <c r="T765" s="183"/>
    </row>
    <row r="766" spans="1:20" x14ac:dyDescent="0.3">
      <c r="A766" s="183"/>
      <c r="B766" s="183"/>
      <c r="C766" s="183"/>
      <c r="D766" s="183"/>
      <c r="E766" s="501"/>
      <c r="F766" s="183"/>
      <c r="G766" s="183"/>
      <c r="H766" s="183"/>
      <c r="I766" s="183"/>
      <c r="J766" s="183"/>
      <c r="K766" s="183"/>
      <c r="L766" s="183"/>
      <c r="M766" s="183"/>
      <c r="N766" s="183"/>
      <c r="O766" s="183"/>
      <c r="P766" s="183"/>
      <c r="Q766" s="183"/>
      <c r="R766" s="183"/>
      <c r="S766" s="183"/>
      <c r="T766" s="183"/>
    </row>
    <row r="767" spans="1:20" x14ac:dyDescent="0.3">
      <c r="A767" s="183"/>
      <c r="B767" s="183"/>
      <c r="C767" s="183"/>
      <c r="D767" s="183"/>
      <c r="E767" s="501"/>
      <c r="F767" s="183"/>
      <c r="G767" s="183"/>
      <c r="H767" s="183"/>
      <c r="I767" s="183"/>
      <c r="J767" s="183"/>
      <c r="K767" s="183"/>
      <c r="L767" s="183"/>
      <c r="M767" s="183"/>
      <c r="N767" s="183"/>
      <c r="O767" s="183"/>
      <c r="P767" s="183"/>
      <c r="Q767" s="183"/>
      <c r="R767" s="183"/>
      <c r="S767" s="183"/>
      <c r="T767" s="183"/>
    </row>
    <row r="768" spans="1:20" x14ac:dyDescent="0.3">
      <c r="A768" s="183"/>
      <c r="B768" s="183"/>
      <c r="C768" s="183"/>
      <c r="D768" s="183"/>
      <c r="E768" s="501"/>
      <c r="F768" s="183"/>
      <c r="G768" s="183"/>
      <c r="H768" s="183"/>
      <c r="I768" s="183"/>
      <c r="J768" s="183"/>
      <c r="K768" s="183"/>
      <c r="L768" s="183"/>
      <c r="M768" s="183"/>
      <c r="N768" s="183"/>
      <c r="O768" s="183"/>
      <c r="P768" s="183"/>
      <c r="Q768" s="183"/>
      <c r="R768" s="183"/>
      <c r="S768" s="183"/>
      <c r="T768" s="183"/>
    </row>
    <row r="769" spans="1:20" x14ac:dyDescent="0.3">
      <c r="A769" s="183"/>
      <c r="B769" s="183"/>
      <c r="C769" s="183"/>
      <c r="D769" s="183"/>
      <c r="E769" s="501"/>
      <c r="F769" s="183"/>
      <c r="G769" s="183"/>
      <c r="H769" s="183"/>
      <c r="I769" s="183"/>
      <c r="J769" s="183"/>
      <c r="K769" s="183"/>
      <c r="L769" s="183"/>
      <c r="M769" s="183"/>
      <c r="N769" s="183"/>
      <c r="O769" s="183"/>
      <c r="P769" s="183"/>
      <c r="Q769" s="183"/>
      <c r="R769" s="183"/>
      <c r="S769" s="183"/>
      <c r="T769" s="183"/>
    </row>
    <row r="770" spans="1:20" x14ac:dyDescent="0.3">
      <c r="A770" s="183"/>
      <c r="B770" s="183"/>
      <c r="C770" s="183"/>
      <c r="D770" s="183"/>
      <c r="E770" s="501"/>
      <c r="F770" s="183"/>
      <c r="G770" s="183"/>
      <c r="H770" s="183"/>
      <c r="I770" s="183"/>
      <c r="J770" s="183"/>
      <c r="K770" s="183"/>
      <c r="L770" s="183"/>
      <c r="M770" s="183"/>
      <c r="N770" s="183"/>
      <c r="O770" s="183"/>
      <c r="P770" s="183"/>
      <c r="Q770" s="183"/>
      <c r="R770" s="183"/>
      <c r="S770" s="183"/>
      <c r="T770" s="183"/>
    </row>
    <row r="771" spans="1:20" x14ac:dyDescent="0.3">
      <c r="A771" s="183"/>
      <c r="B771" s="183"/>
      <c r="C771" s="183"/>
      <c r="D771" s="183"/>
      <c r="E771" s="501"/>
      <c r="F771" s="183"/>
      <c r="G771" s="183"/>
      <c r="H771" s="183"/>
      <c r="I771" s="183"/>
      <c r="J771" s="183"/>
      <c r="K771" s="183"/>
      <c r="L771" s="183"/>
      <c r="M771" s="183"/>
      <c r="N771" s="183"/>
      <c r="O771" s="183"/>
      <c r="P771" s="183"/>
      <c r="Q771" s="183"/>
      <c r="R771" s="183"/>
      <c r="S771" s="183"/>
      <c r="T771" s="183"/>
    </row>
    <row r="772" spans="1:20" x14ac:dyDescent="0.3">
      <c r="A772" s="183"/>
      <c r="B772" s="183"/>
      <c r="C772" s="183"/>
      <c r="D772" s="183"/>
      <c r="E772" s="501"/>
      <c r="F772" s="183"/>
      <c r="G772" s="183"/>
      <c r="H772" s="183"/>
      <c r="I772" s="183"/>
      <c r="J772" s="183"/>
      <c r="K772" s="183"/>
      <c r="L772" s="183"/>
      <c r="M772" s="183"/>
      <c r="N772" s="183"/>
      <c r="O772" s="183"/>
      <c r="P772" s="183"/>
      <c r="Q772" s="183"/>
      <c r="R772" s="183"/>
      <c r="S772" s="183"/>
      <c r="T772" s="183"/>
    </row>
    <row r="773" spans="1:20" x14ac:dyDescent="0.3">
      <c r="A773" s="183"/>
      <c r="B773" s="183"/>
      <c r="C773" s="183"/>
      <c r="D773" s="183"/>
      <c r="E773" s="501"/>
      <c r="F773" s="183"/>
      <c r="G773" s="183"/>
      <c r="H773" s="183"/>
      <c r="I773" s="183"/>
      <c r="J773" s="183"/>
      <c r="K773" s="183"/>
      <c r="L773" s="183"/>
      <c r="M773" s="183"/>
      <c r="N773" s="183"/>
      <c r="O773" s="183"/>
      <c r="P773" s="183"/>
      <c r="Q773" s="183"/>
      <c r="R773" s="183"/>
      <c r="S773" s="183"/>
      <c r="T773" s="183"/>
    </row>
    <row r="774" spans="1:20" x14ac:dyDescent="0.3">
      <c r="A774" s="183"/>
      <c r="B774" s="183"/>
      <c r="C774" s="183"/>
      <c r="D774" s="183"/>
      <c r="E774" s="501"/>
      <c r="F774" s="183"/>
      <c r="G774" s="183"/>
      <c r="H774" s="183"/>
      <c r="I774" s="183"/>
      <c r="J774" s="183"/>
      <c r="K774" s="183"/>
      <c r="L774" s="183"/>
      <c r="M774" s="183"/>
      <c r="N774" s="183"/>
      <c r="O774" s="183"/>
      <c r="P774" s="183"/>
      <c r="Q774" s="183"/>
      <c r="R774" s="183"/>
      <c r="S774" s="183"/>
      <c r="T774" s="183"/>
    </row>
    <row r="775" spans="1:20" x14ac:dyDescent="0.3">
      <c r="A775" s="183"/>
      <c r="B775" s="183"/>
      <c r="C775" s="183"/>
      <c r="D775" s="183"/>
      <c r="E775" s="501"/>
      <c r="F775" s="183"/>
      <c r="G775" s="183"/>
      <c r="H775" s="183"/>
      <c r="I775" s="183"/>
      <c r="J775" s="183"/>
      <c r="K775" s="183"/>
      <c r="L775" s="183"/>
      <c r="M775" s="183"/>
      <c r="N775" s="183"/>
      <c r="O775" s="183"/>
      <c r="P775" s="183"/>
      <c r="Q775" s="183"/>
      <c r="R775" s="183"/>
      <c r="S775" s="183"/>
      <c r="T775" s="183"/>
    </row>
    <row r="776" spans="1:20" x14ac:dyDescent="0.3">
      <c r="A776" s="183"/>
      <c r="B776" s="183"/>
      <c r="C776" s="183"/>
      <c r="D776" s="183"/>
      <c r="E776" s="501"/>
      <c r="F776" s="183"/>
      <c r="G776" s="183"/>
      <c r="H776" s="183"/>
      <c r="I776" s="183"/>
      <c r="J776" s="183"/>
      <c r="K776" s="183"/>
      <c r="L776" s="183"/>
      <c r="M776" s="183"/>
      <c r="N776" s="183"/>
      <c r="O776" s="183"/>
      <c r="P776" s="183"/>
      <c r="Q776" s="183"/>
      <c r="R776" s="183"/>
      <c r="S776" s="183"/>
      <c r="T776" s="183"/>
    </row>
    <row r="777" spans="1:20" x14ac:dyDescent="0.3">
      <c r="A777" s="183"/>
      <c r="B777" s="183"/>
      <c r="C777" s="183"/>
      <c r="D777" s="183"/>
      <c r="E777" s="501"/>
      <c r="F777" s="183"/>
      <c r="G777" s="183"/>
      <c r="H777" s="183"/>
      <c r="I777" s="183"/>
      <c r="J777" s="183"/>
      <c r="K777" s="183"/>
      <c r="L777" s="183"/>
      <c r="M777" s="183"/>
      <c r="N777" s="183"/>
      <c r="O777" s="183"/>
      <c r="P777" s="183"/>
      <c r="Q777" s="183"/>
      <c r="R777" s="183"/>
      <c r="S777" s="183"/>
      <c r="T777" s="183"/>
    </row>
    <row r="778" spans="1:20" x14ac:dyDescent="0.3">
      <c r="A778" s="183"/>
      <c r="B778" s="183"/>
      <c r="C778" s="183"/>
      <c r="D778" s="183"/>
      <c r="E778" s="501"/>
      <c r="F778" s="183"/>
      <c r="G778" s="183"/>
      <c r="H778" s="183"/>
      <c r="I778" s="183"/>
      <c r="J778" s="183"/>
      <c r="K778" s="183"/>
      <c r="L778" s="183"/>
      <c r="M778" s="183"/>
      <c r="N778" s="183"/>
      <c r="O778" s="183"/>
      <c r="P778" s="183"/>
      <c r="Q778" s="183"/>
      <c r="R778" s="183"/>
      <c r="S778" s="183"/>
      <c r="T778" s="183"/>
    </row>
    <row r="779" spans="1:20" x14ac:dyDescent="0.3">
      <c r="A779" s="183"/>
      <c r="B779" s="183"/>
      <c r="C779" s="183"/>
      <c r="D779" s="183"/>
      <c r="E779" s="501"/>
      <c r="F779" s="183"/>
      <c r="G779" s="183"/>
      <c r="H779" s="183"/>
      <c r="I779" s="183"/>
      <c r="J779" s="183"/>
      <c r="K779" s="183"/>
      <c r="L779" s="183"/>
      <c r="M779" s="183"/>
      <c r="N779" s="183"/>
      <c r="O779" s="183"/>
      <c r="P779" s="183"/>
      <c r="Q779" s="183"/>
      <c r="R779" s="183"/>
      <c r="S779" s="183"/>
      <c r="T779" s="183"/>
    </row>
    <row r="780" spans="1:20" x14ac:dyDescent="0.3">
      <c r="A780" s="183"/>
      <c r="B780" s="183"/>
      <c r="C780" s="183"/>
      <c r="D780" s="183"/>
      <c r="E780" s="501"/>
      <c r="F780" s="183"/>
      <c r="G780" s="183"/>
      <c r="H780" s="183"/>
      <c r="I780" s="183"/>
      <c r="J780" s="183"/>
      <c r="K780" s="183"/>
      <c r="L780" s="183"/>
      <c r="M780" s="183"/>
      <c r="N780" s="183"/>
      <c r="O780" s="183"/>
      <c r="P780" s="183"/>
      <c r="Q780" s="183"/>
      <c r="R780" s="183"/>
      <c r="S780" s="183"/>
      <c r="T780" s="183"/>
    </row>
    <row r="781" spans="1:20" x14ac:dyDescent="0.3">
      <c r="A781" s="183"/>
      <c r="B781" s="183"/>
      <c r="C781" s="183"/>
      <c r="D781" s="183"/>
      <c r="E781" s="501"/>
      <c r="F781" s="183"/>
      <c r="G781" s="183"/>
      <c r="H781" s="183"/>
      <c r="I781" s="183"/>
      <c r="J781" s="183"/>
      <c r="K781" s="183"/>
      <c r="L781" s="183"/>
      <c r="M781" s="183"/>
      <c r="N781" s="183"/>
      <c r="O781" s="183"/>
      <c r="P781" s="183"/>
      <c r="Q781" s="183"/>
      <c r="R781" s="183"/>
      <c r="S781" s="183"/>
      <c r="T781" s="183"/>
    </row>
    <row r="782" spans="1:20" x14ac:dyDescent="0.3">
      <c r="A782" s="183"/>
      <c r="B782" s="183"/>
      <c r="C782" s="183"/>
      <c r="D782" s="183"/>
      <c r="E782" s="501"/>
      <c r="F782" s="183"/>
      <c r="G782" s="183"/>
      <c r="H782" s="183"/>
      <c r="I782" s="183"/>
      <c r="J782" s="183"/>
      <c r="K782" s="183"/>
      <c r="L782" s="183"/>
      <c r="M782" s="183"/>
      <c r="N782" s="183"/>
      <c r="O782" s="183"/>
      <c r="P782" s="183"/>
      <c r="Q782" s="183"/>
      <c r="R782" s="183"/>
      <c r="S782" s="183"/>
      <c r="T782" s="183"/>
    </row>
    <row r="783" spans="1:20" x14ac:dyDescent="0.3">
      <c r="A783" s="183"/>
      <c r="B783" s="183"/>
      <c r="C783" s="183"/>
      <c r="D783" s="183"/>
      <c r="E783" s="501"/>
      <c r="F783" s="183"/>
      <c r="G783" s="183"/>
      <c r="H783" s="183"/>
      <c r="I783" s="183"/>
      <c r="J783" s="183"/>
      <c r="K783" s="183"/>
      <c r="L783" s="183"/>
      <c r="M783" s="183"/>
      <c r="N783" s="183"/>
      <c r="O783" s="183"/>
      <c r="P783" s="183"/>
      <c r="Q783" s="183"/>
      <c r="R783" s="183"/>
      <c r="S783" s="183"/>
      <c r="T783" s="183"/>
    </row>
    <row r="784" spans="1:20" x14ac:dyDescent="0.3">
      <c r="A784" s="183"/>
      <c r="B784" s="183"/>
      <c r="C784" s="183"/>
      <c r="D784" s="183"/>
      <c r="E784" s="501"/>
      <c r="F784" s="183"/>
      <c r="G784" s="183"/>
      <c r="H784" s="183"/>
      <c r="I784" s="183"/>
      <c r="J784" s="183"/>
      <c r="K784" s="183"/>
      <c r="L784" s="183"/>
      <c r="M784" s="183"/>
      <c r="N784" s="183"/>
      <c r="O784" s="183"/>
      <c r="P784" s="183"/>
      <c r="Q784" s="183"/>
      <c r="R784" s="183"/>
      <c r="S784" s="183"/>
      <c r="T784" s="183"/>
    </row>
    <row r="785" spans="1:20" x14ac:dyDescent="0.3">
      <c r="A785" s="183"/>
      <c r="B785" s="183"/>
      <c r="C785" s="183"/>
      <c r="D785" s="183"/>
      <c r="E785" s="501"/>
      <c r="F785" s="183"/>
      <c r="G785" s="183"/>
      <c r="H785" s="183"/>
      <c r="I785" s="183"/>
      <c r="J785" s="183"/>
      <c r="K785" s="183"/>
      <c r="L785" s="183"/>
      <c r="M785" s="183"/>
      <c r="N785" s="183"/>
      <c r="O785" s="183"/>
      <c r="P785" s="183"/>
      <c r="Q785" s="183"/>
      <c r="R785" s="183"/>
      <c r="S785" s="183"/>
      <c r="T785" s="183"/>
    </row>
    <row r="786" spans="1:20" x14ac:dyDescent="0.3">
      <c r="A786" s="183"/>
      <c r="B786" s="183"/>
      <c r="C786" s="183"/>
      <c r="D786" s="183"/>
      <c r="E786" s="501"/>
      <c r="F786" s="183"/>
      <c r="G786" s="183"/>
      <c r="H786" s="183"/>
      <c r="I786" s="183"/>
      <c r="J786" s="183"/>
      <c r="K786" s="183"/>
      <c r="L786" s="183"/>
      <c r="M786" s="183"/>
      <c r="N786" s="183"/>
      <c r="O786" s="183"/>
      <c r="P786" s="183"/>
      <c r="Q786" s="183"/>
      <c r="R786" s="183"/>
      <c r="S786" s="183"/>
      <c r="T786" s="183"/>
    </row>
    <row r="787" spans="1:20" x14ac:dyDescent="0.3">
      <c r="A787" s="183"/>
      <c r="B787" s="183"/>
      <c r="C787" s="183"/>
      <c r="D787" s="183"/>
      <c r="E787" s="501"/>
      <c r="F787" s="183"/>
      <c r="G787" s="183"/>
      <c r="H787" s="183"/>
      <c r="I787" s="183"/>
      <c r="J787" s="183"/>
      <c r="K787" s="183"/>
      <c r="L787" s="183"/>
      <c r="M787" s="183"/>
      <c r="N787" s="183"/>
      <c r="O787" s="183"/>
      <c r="P787" s="183"/>
      <c r="Q787" s="183"/>
      <c r="R787" s="183"/>
      <c r="S787" s="183"/>
      <c r="T787" s="183"/>
    </row>
    <row r="788" spans="1:20" x14ac:dyDescent="0.3">
      <c r="A788" s="183"/>
      <c r="B788" s="183"/>
      <c r="C788" s="183"/>
      <c r="D788" s="183"/>
      <c r="E788" s="501"/>
      <c r="F788" s="183"/>
      <c r="G788" s="183"/>
      <c r="H788" s="183"/>
      <c r="I788" s="183"/>
      <c r="J788" s="183"/>
      <c r="K788" s="183"/>
      <c r="L788" s="183"/>
      <c r="M788" s="183"/>
      <c r="N788" s="183"/>
      <c r="O788" s="183"/>
      <c r="P788" s="183"/>
      <c r="Q788" s="183"/>
      <c r="R788" s="183"/>
      <c r="S788" s="183"/>
      <c r="T788" s="183"/>
    </row>
    <row r="789" spans="1:20" x14ac:dyDescent="0.3">
      <c r="A789" s="183"/>
      <c r="B789" s="183"/>
      <c r="C789" s="183"/>
      <c r="D789" s="183"/>
      <c r="E789" s="501"/>
      <c r="F789" s="183"/>
      <c r="G789" s="183"/>
      <c r="H789" s="183"/>
      <c r="I789" s="183"/>
      <c r="J789" s="183"/>
      <c r="K789" s="183"/>
      <c r="L789" s="183"/>
      <c r="M789" s="183"/>
      <c r="N789" s="183"/>
      <c r="O789" s="183"/>
      <c r="P789" s="183"/>
      <c r="Q789" s="183"/>
      <c r="R789" s="183"/>
      <c r="S789" s="183"/>
      <c r="T789" s="183"/>
    </row>
    <row r="790" spans="1:20" x14ac:dyDescent="0.3">
      <c r="A790" s="183"/>
      <c r="B790" s="183"/>
      <c r="C790" s="183"/>
      <c r="D790" s="183"/>
      <c r="E790" s="501"/>
      <c r="F790" s="183"/>
      <c r="G790" s="183"/>
      <c r="H790" s="183"/>
      <c r="I790" s="183"/>
      <c r="J790" s="183"/>
      <c r="K790" s="183"/>
      <c r="L790" s="183"/>
      <c r="M790" s="183"/>
      <c r="N790" s="183"/>
      <c r="O790" s="183"/>
      <c r="P790" s="183"/>
      <c r="Q790" s="183"/>
      <c r="R790" s="183"/>
      <c r="S790" s="183"/>
      <c r="T790" s="183"/>
    </row>
    <row r="791" spans="1:20" x14ac:dyDescent="0.3">
      <c r="A791" s="183"/>
      <c r="B791" s="183"/>
      <c r="C791" s="183"/>
      <c r="D791" s="183"/>
      <c r="E791" s="501"/>
      <c r="F791" s="183"/>
      <c r="G791" s="183"/>
      <c r="H791" s="183"/>
      <c r="I791" s="183"/>
      <c r="J791" s="183"/>
      <c r="K791" s="183"/>
      <c r="L791" s="183"/>
      <c r="M791" s="183"/>
      <c r="N791" s="183"/>
      <c r="O791" s="183"/>
      <c r="P791" s="183"/>
      <c r="Q791" s="183"/>
      <c r="R791" s="183"/>
      <c r="S791" s="183"/>
      <c r="T791" s="183"/>
    </row>
    <row r="792" spans="1:20" x14ac:dyDescent="0.3">
      <c r="A792" s="183"/>
      <c r="B792" s="183"/>
      <c r="C792" s="183"/>
      <c r="D792" s="183"/>
      <c r="E792" s="501"/>
      <c r="F792" s="183"/>
      <c r="G792" s="183"/>
      <c r="H792" s="183"/>
      <c r="I792" s="183"/>
      <c r="J792" s="183"/>
      <c r="K792" s="183"/>
      <c r="L792" s="183"/>
      <c r="M792" s="183"/>
      <c r="N792" s="183"/>
      <c r="O792" s="183"/>
      <c r="P792" s="183"/>
      <c r="Q792" s="183"/>
      <c r="R792" s="183"/>
      <c r="S792" s="183"/>
      <c r="T792" s="183"/>
    </row>
    <row r="793" spans="1:20" x14ac:dyDescent="0.3">
      <c r="A793" s="183"/>
      <c r="B793" s="183"/>
      <c r="C793" s="183"/>
      <c r="D793" s="183"/>
      <c r="E793" s="501"/>
      <c r="F793" s="183"/>
      <c r="G793" s="183"/>
      <c r="H793" s="183"/>
      <c r="I793" s="183"/>
      <c r="J793" s="183"/>
      <c r="K793" s="183"/>
      <c r="L793" s="183"/>
      <c r="M793" s="183"/>
      <c r="N793" s="183"/>
      <c r="O793" s="183"/>
      <c r="P793" s="183"/>
      <c r="Q793" s="183"/>
      <c r="R793" s="183"/>
      <c r="S793" s="183"/>
      <c r="T793" s="183"/>
    </row>
    <row r="794" spans="1:20" x14ac:dyDescent="0.3">
      <c r="A794" s="183"/>
      <c r="B794" s="183"/>
      <c r="C794" s="183"/>
      <c r="D794" s="183"/>
      <c r="E794" s="501"/>
      <c r="F794" s="183"/>
      <c r="G794" s="183"/>
      <c r="H794" s="183"/>
      <c r="I794" s="183"/>
      <c r="J794" s="183"/>
      <c r="K794" s="183"/>
      <c r="L794" s="183"/>
      <c r="M794" s="183"/>
      <c r="N794" s="183"/>
      <c r="O794" s="183"/>
      <c r="P794" s="183"/>
      <c r="Q794" s="183"/>
      <c r="R794" s="183"/>
      <c r="S794" s="183"/>
      <c r="T794" s="183"/>
    </row>
    <row r="795" spans="1:20" x14ac:dyDescent="0.3">
      <c r="A795" s="183"/>
      <c r="B795" s="183"/>
      <c r="C795" s="183"/>
      <c r="D795" s="183"/>
      <c r="E795" s="501"/>
      <c r="F795" s="183"/>
      <c r="G795" s="183"/>
      <c r="H795" s="183"/>
      <c r="I795" s="183"/>
      <c r="J795" s="183"/>
      <c r="K795" s="183"/>
      <c r="L795" s="183"/>
      <c r="M795" s="183"/>
      <c r="N795" s="183"/>
      <c r="O795" s="183"/>
      <c r="P795" s="183"/>
      <c r="Q795" s="183"/>
      <c r="R795" s="183"/>
      <c r="S795" s="183"/>
      <c r="T795" s="183"/>
    </row>
    <row r="796" spans="1:20" x14ac:dyDescent="0.3">
      <c r="A796" s="183"/>
      <c r="B796" s="183"/>
      <c r="C796" s="183"/>
      <c r="D796" s="183"/>
      <c r="E796" s="501"/>
      <c r="F796" s="183"/>
      <c r="G796" s="183"/>
      <c r="H796" s="183"/>
      <c r="I796" s="183"/>
      <c r="J796" s="183"/>
      <c r="K796" s="183"/>
      <c r="L796" s="183"/>
      <c r="M796" s="183"/>
      <c r="N796" s="183"/>
      <c r="O796" s="183"/>
      <c r="P796" s="183"/>
      <c r="Q796" s="183"/>
      <c r="R796" s="183"/>
      <c r="S796" s="183"/>
      <c r="T796" s="183"/>
    </row>
    <row r="797" spans="1:20" x14ac:dyDescent="0.3">
      <c r="A797" s="183"/>
      <c r="B797" s="183"/>
      <c r="C797" s="183"/>
      <c r="D797" s="183"/>
      <c r="E797" s="501"/>
      <c r="F797" s="183"/>
      <c r="G797" s="183"/>
      <c r="H797" s="183"/>
      <c r="I797" s="183"/>
      <c r="J797" s="183"/>
      <c r="K797" s="183"/>
      <c r="L797" s="183"/>
      <c r="M797" s="183"/>
      <c r="N797" s="183"/>
      <c r="O797" s="183"/>
      <c r="P797" s="183"/>
      <c r="Q797" s="183"/>
      <c r="R797" s="183"/>
      <c r="S797" s="183"/>
      <c r="T797" s="183"/>
    </row>
    <row r="798" spans="1:20" x14ac:dyDescent="0.3">
      <c r="A798" s="183"/>
      <c r="B798" s="183"/>
      <c r="C798" s="183"/>
      <c r="D798" s="183"/>
      <c r="E798" s="501"/>
      <c r="F798" s="183"/>
      <c r="G798" s="183"/>
      <c r="H798" s="183"/>
      <c r="I798" s="183"/>
      <c r="J798" s="183"/>
      <c r="K798" s="183"/>
      <c r="L798" s="183"/>
      <c r="M798" s="183"/>
      <c r="N798" s="183"/>
      <c r="O798" s="183"/>
      <c r="P798" s="183"/>
      <c r="Q798" s="183"/>
      <c r="R798" s="183"/>
      <c r="S798" s="183"/>
      <c r="T798" s="183"/>
    </row>
    <row r="799" spans="1:20" x14ac:dyDescent="0.3">
      <c r="A799" s="183"/>
      <c r="B799" s="183"/>
      <c r="C799" s="183"/>
      <c r="D799" s="183"/>
      <c r="E799" s="501"/>
      <c r="F799" s="183"/>
      <c r="G799" s="183"/>
      <c r="H799" s="183"/>
      <c r="I799" s="183"/>
      <c r="J799" s="183"/>
      <c r="K799" s="183"/>
      <c r="L799" s="183"/>
      <c r="M799" s="183"/>
      <c r="N799" s="183"/>
      <c r="O799" s="183"/>
      <c r="P799" s="183"/>
      <c r="Q799" s="183"/>
      <c r="R799" s="183"/>
      <c r="S799" s="183"/>
      <c r="T799" s="183"/>
    </row>
    <row r="800" spans="1:20" x14ac:dyDescent="0.3">
      <c r="A800" s="183"/>
      <c r="B800" s="183"/>
      <c r="C800" s="183"/>
      <c r="D800" s="183"/>
      <c r="E800" s="501"/>
      <c r="F800" s="183"/>
      <c r="G800" s="183"/>
      <c r="H800" s="183"/>
      <c r="I800" s="183"/>
      <c r="J800" s="183"/>
      <c r="K800" s="183"/>
      <c r="L800" s="183"/>
      <c r="M800" s="183"/>
      <c r="N800" s="183"/>
      <c r="O800" s="183"/>
      <c r="P800" s="183"/>
      <c r="Q800" s="183"/>
      <c r="R800" s="183"/>
      <c r="S800" s="183"/>
      <c r="T800" s="183"/>
    </row>
    <row r="801" spans="1:20" x14ac:dyDescent="0.3">
      <c r="A801" s="183"/>
      <c r="B801" s="183"/>
      <c r="C801" s="183"/>
      <c r="D801" s="183"/>
      <c r="E801" s="501"/>
      <c r="F801" s="183"/>
      <c r="G801" s="183"/>
      <c r="H801" s="183"/>
      <c r="I801" s="183"/>
      <c r="J801" s="183"/>
      <c r="K801" s="183"/>
      <c r="L801" s="183"/>
      <c r="M801" s="183"/>
      <c r="N801" s="183"/>
      <c r="O801" s="183"/>
      <c r="P801" s="183"/>
      <c r="Q801" s="183"/>
      <c r="R801" s="183"/>
      <c r="S801" s="183"/>
      <c r="T801" s="183"/>
    </row>
    <row r="802" spans="1:20" x14ac:dyDescent="0.3">
      <c r="A802" s="183"/>
      <c r="B802" s="183"/>
      <c r="C802" s="183"/>
      <c r="D802" s="183"/>
      <c r="E802" s="501"/>
      <c r="F802" s="183"/>
      <c r="G802" s="183"/>
      <c r="H802" s="183"/>
      <c r="I802" s="183"/>
      <c r="J802" s="183"/>
      <c r="K802" s="183"/>
      <c r="L802" s="183"/>
      <c r="M802" s="183"/>
      <c r="N802" s="183"/>
      <c r="O802" s="183"/>
      <c r="P802" s="183"/>
      <c r="Q802" s="183"/>
      <c r="R802" s="183"/>
      <c r="S802" s="183"/>
      <c r="T802" s="183"/>
    </row>
    <row r="803" spans="1:20" x14ac:dyDescent="0.3">
      <c r="A803" s="183"/>
      <c r="B803" s="183"/>
      <c r="C803" s="183"/>
      <c r="D803" s="183"/>
      <c r="E803" s="501"/>
      <c r="F803" s="183"/>
      <c r="G803" s="183"/>
      <c r="H803" s="183"/>
      <c r="I803" s="183"/>
      <c r="J803" s="183"/>
      <c r="K803" s="183"/>
      <c r="L803" s="183"/>
      <c r="M803" s="183"/>
      <c r="N803" s="183"/>
      <c r="O803" s="183"/>
      <c r="P803" s="183"/>
      <c r="Q803" s="183"/>
      <c r="R803" s="183"/>
      <c r="S803" s="183"/>
      <c r="T803" s="183"/>
    </row>
    <row r="804" spans="1:20" x14ac:dyDescent="0.3">
      <c r="A804" s="183"/>
      <c r="B804" s="183"/>
      <c r="C804" s="183"/>
      <c r="D804" s="183"/>
      <c r="E804" s="501"/>
      <c r="F804" s="183"/>
      <c r="G804" s="183"/>
      <c r="H804" s="183"/>
      <c r="I804" s="183"/>
      <c r="J804" s="183"/>
      <c r="K804" s="183"/>
      <c r="L804" s="183"/>
      <c r="M804" s="183"/>
      <c r="N804" s="183"/>
      <c r="O804" s="183"/>
      <c r="P804" s="183"/>
      <c r="Q804" s="183"/>
      <c r="R804" s="183"/>
      <c r="S804" s="183"/>
      <c r="T804" s="183"/>
    </row>
    <row r="805" spans="1:20" x14ac:dyDescent="0.3">
      <c r="A805" s="183"/>
      <c r="B805" s="183"/>
      <c r="C805" s="183"/>
      <c r="D805" s="183"/>
      <c r="E805" s="501"/>
      <c r="F805" s="183"/>
      <c r="G805" s="183"/>
      <c r="H805" s="183"/>
      <c r="I805" s="183"/>
      <c r="J805" s="183"/>
      <c r="K805" s="183"/>
      <c r="L805" s="183"/>
      <c r="M805" s="183"/>
      <c r="N805" s="183"/>
      <c r="O805" s="183"/>
      <c r="P805" s="183"/>
      <c r="Q805" s="183"/>
      <c r="R805" s="183"/>
      <c r="S805" s="183"/>
      <c r="T805" s="183"/>
    </row>
    <row r="806" spans="1:20" x14ac:dyDescent="0.3">
      <c r="A806" s="183"/>
      <c r="B806" s="183"/>
      <c r="C806" s="183"/>
      <c r="D806" s="183"/>
      <c r="E806" s="501"/>
      <c r="F806" s="183"/>
      <c r="G806" s="183"/>
      <c r="H806" s="183"/>
      <c r="I806" s="183"/>
      <c r="J806" s="183"/>
      <c r="K806" s="183"/>
      <c r="L806" s="183"/>
      <c r="M806" s="183"/>
      <c r="N806" s="183"/>
      <c r="O806" s="183"/>
      <c r="P806" s="183"/>
      <c r="Q806" s="183"/>
      <c r="R806" s="183"/>
      <c r="S806" s="183"/>
      <c r="T806" s="183"/>
    </row>
    <row r="807" spans="1:20" x14ac:dyDescent="0.3">
      <c r="A807" s="183"/>
      <c r="B807" s="183"/>
      <c r="C807" s="183"/>
      <c r="D807" s="183"/>
      <c r="E807" s="501"/>
      <c r="F807" s="183"/>
      <c r="G807" s="183"/>
      <c r="H807" s="183"/>
      <c r="I807" s="183"/>
      <c r="J807" s="183"/>
      <c r="K807" s="183"/>
      <c r="L807" s="183"/>
      <c r="M807" s="183"/>
      <c r="N807" s="183"/>
      <c r="O807" s="183"/>
      <c r="P807" s="183"/>
      <c r="Q807" s="183"/>
      <c r="R807" s="183"/>
      <c r="S807" s="183"/>
      <c r="T807" s="183"/>
    </row>
    <row r="808" spans="1:20" x14ac:dyDescent="0.3">
      <c r="A808" s="183"/>
      <c r="B808" s="183"/>
      <c r="C808" s="183"/>
      <c r="D808" s="183"/>
      <c r="E808" s="501"/>
      <c r="F808" s="183"/>
      <c r="G808" s="183"/>
      <c r="H808" s="183"/>
      <c r="I808" s="183"/>
      <c r="J808" s="183"/>
      <c r="K808" s="183"/>
      <c r="L808" s="183"/>
      <c r="M808" s="183"/>
      <c r="N808" s="183"/>
      <c r="O808" s="183"/>
      <c r="P808" s="183"/>
      <c r="Q808" s="183"/>
      <c r="R808" s="183"/>
      <c r="S808" s="183"/>
      <c r="T808" s="183"/>
    </row>
    <row r="809" spans="1:20" x14ac:dyDescent="0.3">
      <c r="A809" s="183"/>
      <c r="B809" s="183"/>
      <c r="C809" s="183"/>
      <c r="D809" s="183"/>
      <c r="E809" s="501"/>
      <c r="F809" s="183"/>
      <c r="G809" s="183"/>
      <c r="H809" s="183"/>
      <c r="I809" s="183"/>
      <c r="J809" s="183"/>
      <c r="K809" s="183"/>
      <c r="L809" s="183"/>
      <c r="M809" s="183"/>
      <c r="N809" s="183"/>
      <c r="O809" s="183"/>
      <c r="P809" s="183"/>
      <c r="Q809" s="183"/>
      <c r="R809" s="183"/>
      <c r="S809" s="183"/>
      <c r="T809" s="183"/>
    </row>
    <row r="810" spans="1:20" x14ac:dyDescent="0.3">
      <c r="A810" s="183"/>
      <c r="B810" s="183"/>
      <c r="C810" s="183"/>
      <c r="D810" s="183"/>
      <c r="E810" s="501"/>
      <c r="F810" s="183"/>
      <c r="G810" s="183"/>
      <c r="H810" s="183"/>
      <c r="I810" s="183"/>
      <c r="J810" s="183"/>
      <c r="K810" s="183"/>
      <c r="L810" s="183"/>
      <c r="M810" s="183"/>
      <c r="N810" s="183"/>
      <c r="O810" s="183"/>
      <c r="P810" s="183"/>
      <c r="Q810" s="183"/>
      <c r="R810" s="183"/>
      <c r="S810" s="183"/>
      <c r="T810" s="183"/>
    </row>
    <row r="811" spans="1:20" x14ac:dyDescent="0.3">
      <c r="A811" s="183"/>
      <c r="B811" s="183"/>
      <c r="C811" s="183"/>
      <c r="D811" s="183"/>
      <c r="E811" s="501"/>
      <c r="F811" s="183"/>
      <c r="G811" s="183"/>
      <c r="H811" s="183"/>
      <c r="I811" s="183"/>
      <c r="J811" s="183"/>
      <c r="K811" s="183"/>
      <c r="L811" s="183"/>
      <c r="M811" s="183"/>
      <c r="N811" s="183"/>
      <c r="O811" s="183"/>
      <c r="P811" s="183"/>
      <c r="Q811" s="183"/>
      <c r="R811" s="183"/>
      <c r="S811" s="183"/>
      <c r="T811" s="183"/>
    </row>
    <row r="812" spans="1:20" x14ac:dyDescent="0.3">
      <c r="A812" s="183"/>
      <c r="B812" s="183"/>
      <c r="C812" s="183"/>
      <c r="D812" s="183"/>
      <c r="E812" s="501"/>
      <c r="F812" s="183"/>
      <c r="G812" s="183"/>
      <c r="H812" s="183"/>
      <c r="I812" s="183"/>
      <c r="J812" s="183"/>
      <c r="K812" s="183"/>
      <c r="L812" s="183"/>
      <c r="M812" s="183"/>
      <c r="N812" s="183"/>
      <c r="O812" s="183"/>
      <c r="P812" s="183"/>
      <c r="Q812" s="183"/>
      <c r="R812" s="183"/>
      <c r="S812" s="183"/>
      <c r="T812" s="183"/>
    </row>
    <row r="813" spans="1:20" x14ac:dyDescent="0.3">
      <c r="A813" s="183"/>
      <c r="B813" s="183"/>
      <c r="C813" s="183"/>
      <c r="D813" s="183"/>
      <c r="E813" s="501"/>
      <c r="F813" s="183"/>
      <c r="G813" s="183"/>
      <c r="H813" s="183"/>
      <c r="I813" s="183"/>
      <c r="J813" s="183"/>
      <c r="K813" s="183"/>
      <c r="L813" s="183"/>
      <c r="M813" s="183"/>
      <c r="N813" s="183"/>
      <c r="O813" s="183"/>
      <c r="P813" s="183"/>
      <c r="Q813" s="183"/>
      <c r="R813" s="183"/>
      <c r="S813" s="183"/>
      <c r="T813" s="183"/>
    </row>
    <row r="814" spans="1:20" x14ac:dyDescent="0.3">
      <c r="A814" s="183"/>
      <c r="B814" s="183"/>
      <c r="C814" s="183"/>
      <c r="D814" s="183"/>
      <c r="E814" s="501"/>
      <c r="F814" s="183"/>
      <c r="G814" s="183"/>
      <c r="H814" s="183"/>
      <c r="I814" s="183"/>
      <c r="J814" s="183"/>
      <c r="K814" s="183"/>
      <c r="L814" s="183"/>
      <c r="M814" s="183"/>
      <c r="N814" s="183"/>
      <c r="O814" s="183"/>
      <c r="P814" s="183"/>
      <c r="Q814" s="183"/>
      <c r="R814" s="183"/>
      <c r="S814" s="183"/>
      <c r="T814" s="183"/>
    </row>
    <row r="815" spans="1:20" x14ac:dyDescent="0.3">
      <c r="A815" s="183"/>
      <c r="B815" s="183"/>
      <c r="C815" s="183"/>
      <c r="D815" s="183"/>
      <c r="E815" s="501"/>
      <c r="F815" s="183"/>
      <c r="G815" s="183"/>
      <c r="H815" s="183"/>
      <c r="I815" s="183"/>
      <c r="J815" s="183"/>
      <c r="K815" s="183"/>
      <c r="L815" s="183"/>
      <c r="M815" s="183"/>
      <c r="N815" s="183"/>
      <c r="O815" s="183"/>
      <c r="P815" s="183"/>
      <c r="Q815" s="183"/>
      <c r="R815" s="183"/>
      <c r="S815" s="183"/>
      <c r="T815" s="183"/>
    </row>
    <row r="816" spans="1:20" x14ac:dyDescent="0.3">
      <c r="A816" s="183"/>
      <c r="B816" s="183"/>
      <c r="C816" s="183"/>
      <c r="D816" s="183"/>
      <c r="E816" s="501"/>
      <c r="F816" s="183"/>
      <c r="G816" s="183"/>
      <c r="H816" s="183"/>
      <c r="I816" s="183"/>
      <c r="J816" s="183"/>
      <c r="K816" s="183"/>
      <c r="L816" s="183"/>
      <c r="M816" s="183"/>
      <c r="N816" s="183"/>
      <c r="O816" s="183"/>
      <c r="P816" s="183"/>
      <c r="Q816" s="183"/>
      <c r="R816" s="183"/>
      <c r="S816" s="183"/>
      <c r="T816" s="183"/>
    </row>
    <row r="817" spans="1:20" x14ac:dyDescent="0.3">
      <c r="A817" s="183"/>
      <c r="B817" s="183"/>
      <c r="C817" s="183"/>
      <c r="D817" s="183"/>
      <c r="E817" s="501"/>
      <c r="F817" s="183"/>
      <c r="G817" s="183"/>
      <c r="H817" s="183"/>
      <c r="I817" s="183"/>
      <c r="J817" s="183"/>
      <c r="K817" s="183"/>
      <c r="L817" s="183"/>
      <c r="M817" s="183"/>
      <c r="N817" s="183"/>
      <c r="O817" s="183"/>
      <c r="P817" s="183"/>
      <c r="Q817" s="183"/>
      <c r="R817" s="183"/>
      <c r="S817" s="183"/>
      <c r="T817" s="183"/>
    </row>
    <row r="818" spans="1:20" x14ac:dyDescent="0.3">
      <c r="A818" s="183"/>
      <c r="B818" s="183"/>
      <c r="C818" s="183"/>
      <c r="D818" s="183"/>
      <c r="E818" s="501"/>
      <c r="F818" s="183"/>
      <c r="G818" s="183"/>
      <c r="H818" s="183"/>
      <c r="I818" s="183"/>
      <c r="J818" s="183"/>
      <c r="K818" s="183"/>
      <c r="L818" s="183"/>
      <c r="M818" s="183"/>
      <c r="N818" s="183"/>
      <c r="O818" s="183"/>
      <c r="P818" s="183"/>
      <c r="Q818" s="183"/>
      <c r="R818" s="183"/>
      <c r="S818" s="183"/>
      <c r="T818" s="183"/>
    </row>
    <row r="819" spans="1:20" x14ac:dyDescent="0.3">
      <c r="A819" s="183"/>
      <c r="B819" s="183"/>
      <c r="C819" s="183"/>
      <c r="D819" s="183"/>
      <c r="E819" s="501"/>
      <c r="F819" s="183"/>
      <c r="G819" s="183"/>
      <c r="H819" s="183"/>
      <c r="I819" s="183"/>
      <c r="J819" s="183"/>
      <c r="K819" s="183"/>
      <c r="L819" s="183"/>
      <c r="M819" s="183"/>
      <c r="N819" s="183"/>
      <c r="O819" s="183"/>
      <c r="P819" s="183"/>
      <c r="Q819" s="183"/>
      <c r="R819" s="183"/>
      <c r="S819" s="183"/>
      <c r="T819" s="183"/>
    </row>
    <row r="820" spans="1:20" x14ac:dyDescent="0.3">
      <c r="A820" s="183"/>
      <c r="B820" s="183"/>
      <c r="C820" s="183"/>
      <c r="D820" s="183"/>
      <c r="E820" s="501"/>
      <c r="F820" s="183"/>
      <c r="G820" s="183"/>
      <c r="H820" s="183"/>
      <c r="I820" s="183"/>
      <c r="J820" s="183"/>
      <c r="K820" s="183"/>
      <c r="L820" s="183"/>
      <c r="M820" s="183"/>
      <c r="N820" s="183"/>
      <c r="O820" s="183"/>
      <c r="P820" s="183"/>
      <c r="Q820" s="183"/>
      <c r="R820" s="183"/>
      <c r="S820" s="183"/>
      <c r="T820" s="183"/>
    </row>
    <row r="821" spans="1:20" x14ac:dyDescent="0.3">
      <c r="A821" s="183"/>
      <c r="B821" s="183"/>
      <c r="C821" s="183"/>
      <c r="D821" s="183"/>
      <c r="E821" s="501"/>
      <c r="F821" s="183"/>
      <c r="G821" s="183"/>
      <c r="H821" s="183"/>
      <c r="I821" s="183"/>
      <c r="J821" s="183"/>
      <c r="K821" s="183"/>
      <c r="L821" s="183"/>
      <c r="M821" s="183"/>
      <c r="N821" s="183"/>
      <c r="O821" s="183"/>
      <c r="P821" s="183"/>
      <c r="Q821" s="183"/>
      <c r="R821" s="183"/>
      <c r="S821" s="183"/>
      <c r="T821" s="183"/>
    </row>
    <row r="822" spans="1:20" x14ac:dyDescent="0.3">
      <c r="A822" s="183"/>
      <c r="B822" s="183"/>
      <c r="C822" s="183"/>
      <c r="D822" s="183"/>
      <c r="E822" s="501"/>
      <c r="F822" s="183"/>
      <c r="G822" s="183"/>
      <c r="H822" s="183"/>
      <c r="I822" s="183"/>
      <c r="J822" s="183"/>
      <c r="K822" s="183"/>
      <c r="L822" s="183"/>
      <c r="M822" s="183"/>
      <c r="N822" s="183"/>
      <c r="O822" s="183"/>
      <c r="P822" s="183"/>
      <c r="Q822" s="183"/>
      <c r="R822" s="183"/>
      <c r="S822" s="183"/>
      <c r="T822" s="183"/>
    </row>
    <row r="823" spans="1:20" x14ac:dyDescent="0.3">
      <c r="A823" s="183"/>
      <c r="B823" s="183"/>
      <c r="C823" s="183"/>
      <c r="D823" s="183"/>
      <c r="E823" s="501"/>
      <c r="F823" s="183"/>
      <c r="G823" s="183"/>
      <c r="H823" s="183"/>
      <c r="I823" s="183"/>
      <c r="J823" s="183"/>
      <c r="K823" s="183"/>
      <c r="L823" s="183"/>
      <c r="M823" s="183"/>
      <c r="N823" s="183"/>
      <c r="O823" s="183"/>
      <c r="P823" s="183"/>
      <c r="Q823" s="183"/>
      <c r="R823" s="183"/>
      <c r="S823" s="183"/>
      <c r="T823" s="183"/>
    </row>
    <row r="824" spans="1:20" x14ac:dyDescent="0.3">
      <c r="A824" s="183"/>
      <c r="B824" s="183"/>
      <c r="C824" s="183"/>
      <c r="D824" s="183"/>
      <c r="E824" s="501"/>
      <c r="F824" s="183"/>
      <c r="G824" s="183"/>
      <c r="H824" s="183"/>
      <c r="I824" s="183"/>
      <c r="J824" s="183"/>
      <c r="K824" s="183"/>
      <c r="L824" s="183"/>
      <c r="M824" s="183"/>
      <c r="N824" s="183"/>
      <c r="O824" s="183"/>
      <c r="P824" s="183"/>
      <c r="Q824" s="183"/>
      <c r="R824" s="183"/>
      <c r="S824" s="183"/>
      <c r="T824" s="183"/>
    </row>
    <row r="825" spans="1:20" x14ac:dyDescent="0.3">
      <c r="A825" s="183"/>
      <c r="B825" s="183"/>
      <c r="C825" s="183"/>
      <c r="D825" s="183"/>
      <c r="E825" s="501"/>
      <c r="F825" s="183"/>
      <c r="G825" s="183"/>
      <c r="H825" s="183"/>
      <c r="I825" s="183"/>
      <c r="J825" s="183"/>
      <c r="K825" s="183"/>
      <c r="L825" s="183"/>
      <c r="M825" s="183"/>
      <c r="N825" s="183"/>
      <c r="O825" s="183"/>
      <c r="P825" s="183"/>
      <c r="Q825" s="183"/>
      <c r="R825" s="183"/>
      <c r="S825" s="183"/>
      <c r="T825" s="183"/>
    </row>
    <row r="826" spans="1:20" x14ac:dyDescent="0.3">
      <c r="A826" s="183"/>
      <c r="B826" s="183"/>
      <c r="C826" s="183"/>
      <c r="D826" s="183"/>
      <c r="E826" s="501"/>
      <c r="F826" s="183"/>
      <c r="G826" s="183"/>
      <c r="H826" s="183"/>
      <c r="I826" s="183"/>
      <c r="J826" s="183"/>
      <c r="K826" s="183"/>
      <c r="L826" s="183"/>
      <c r="M826" s="183"/>
      <c r="N826" s="183"/>
      <c r="O826" s="183"/>
      <c r="P826" s="183"/>
      <c r="Q826" s="183"/>
      <c r="R826" s="183"/>
      <c r="S826" s="183"/>
      <c r="T826" s="183"/>
    </row>
    <row r="827" spans="1:20" x14ac:dyDescent="0.3">
      <c r="A827" s="183"/>
      <c r="B827" s="183"/>
      <c r="C827" s="183"/>
      <c r="D827" s="183"/>
      <c r="E827" s="501"/>
      <c r="F827" s="183"/>
      <c r="G827" s="183"/>
      <c r="H827" s="183"/>
      <c r="I827" s="183"/>
      <c r="J827" s="183"/>
      <c r="K827" s="183"/>
      <c r="L827" s="183"/>
      <c r="M827" s="183"/>
      <c r="N827" s="183"/>
      <c r="O827" s="183"/>
      <c r="P827" s="183"/>
      <c r="Q827" s="183"/>
      <c r="R827" s="183"/>
      <c r="S827" s="183"/>
      <c r="T827" s="183"/>
    </row>
    <row r="828" spans="1:20" x14ac:dyDescent="0.3">
      <c r="A828" s="183"/>
      <c r="B828" s="183"/>
      <c r="C828" s="183"/>
      <c r="D828" s="183"/>
      <c r="E828" s="501"/>
      <c r="F828" s="183"/>
      <c r="G828" s="183"/>
      <c r="H828" s="183"/>
      <c r="I828" s="183"/>
      <c r="J828" s="183"/>
      <c r="K828" s="183"/>
      <c r="L828" s="183"/>
      <c r="M828" s="183"/>
      <c r="N828" s="183"/>
      <c r="O828" s="183"/>
      <c r="P828" s="183"/>
      <c r="Q828" s="183"/>
      <c r="R828" s="183"/>
      <c r="S828" s="183"/>
      <c r="T828" s="183"/>
    </row>
    <row r="829" spans="1:20" x14ac:dyDescent="0.3">
      <c r="A829" s="183"/>
      <c r="B829" s="183"/>
      <c r="C829" s="183"/>
      <c r="D829" s="183"/>
      <c r="E829" s="501"/>
      <c r="F829" s="183"/>
      <c r="G829" s="183"/>
      <c r="H829" s="183"/>
      <c r="I829" s="183"/>
      <c r="J829" s="183"/>
      <c r="K829" s="183"/>
      <c r="L829" s="183"/>
      <c r="M829" s="183"/>
      <c r="N829" s="183"/>
      <c r="O829" s="183"/>
      <c r="P829" s="183"/>
      <c r="Q829" s="183"/>
      <c r="R829" s="183"/>
      <c r="S829" s="183"/>
      <c r="T829" s="183"/>
    </row>
    <row r="830" spans="1:20" x14ac:dyDescent="0.3">
      <c r="A830" s="183"/>
      <c r="B830" s="183"/>
      <c r="C830" s="183"/>
      <c r="D830" s="183"/>
      <c r="E830" s="501"/>
      <c r="F830" s="183"/>
      <c r="G830" s="183"/>
      <c r="H830" s="183"/>
      <c r="I830" s="183"/>
      <c r="J830" s="183"/>
      <c r="K830" s="183"/>
      <c r="L830" s="183"/>
      <c r="M830" s="183"/>
      <c r="N830" s="183"/>
      <c r="O830" s="183"/>
      <c r="P830" s="183"/>
      <c r="Q830" s="183"/>
      <c r="R830" s="183"/>
      <c r="S830" s="183"/>
      <c r="T830" s="183"/>
    </row>
    <row r="831" spans="1:20" x14ac:dyDescent="0.3">
      <c r="A831" s="183"/>
      <c r="B831" s="183"/>
      <c r="C831" s="183"/>
      <c r="D831" s="183"/>
      <c r="E831" s="501"/>
      <c r="F831" s="183"/>
      <c r="G831" s="183"/>
      <c r="H831" s="183"/>
      <c r="I831" s="183"/>
      <c r="J831" s="183"/>
      <c r="K831" s="183"/>
      <c r="L831" s="183"/>
      <c r="M831" s="183"/>
      <c r="N831" s="183"/>
      <c r="O831" s="183"/>
      <c r="P831" s="183"/>
      <c r="Q831" s="183"/>
      <c r="R831" s="183"/>
      <c r="S831" s="183"/>
      <c r="T831" s="183"/>
    </row>
    <row r="832" spans="1:20" x14ac:dyDescent="0.3">
      <c r="A832" s="183"/>
      <c r="B832" s="183"/>
      <c r="C832" s="183"/>
      <c r="D832" s="183"/>
      <c r="E832" s="501"/>
      <c r="F832" s="183"/>
      <c r="G832" s="183"/>
      <c r="H832" s="183"/>
      <c r="I832" s="183"/>
      <c r="J832" s="183"/>
      <c r="K832" s="183"/>
      <c r="L832" s="183"/>
      <c r="M832" s="183"/>
      <c r="N832" s="183"/>
      <c r="O832" s="183"/>
      <c r="P832" s="183"/>
      <c r="Q832" s="183"/>
      <c r="R832" s="183"/>
      <c r="S832" s="183"/>
      <c r="T832" s="183"/>
    </row>
    <row r="833" spans="1:20" x14ac:dyDescent="0.3">
      <c r="A833" s="183"/>
      <c r="B833" s="183"/>
      <c r="C833" s="183"/>
      <c r="D833" s="183"/>
      <c r="E833" s="501"/>
      <c r="F833" s="183"/>
      <c r="G833" s="183"/>
      <c r="H833" s="183"/>
      <c r="I833" s="183"/>
      <c r="J833" s="183"/>
      <c r="K833" s="183"/>
      <c r="L833" s="183"/>
      <c r="M833" s="183"/>
      <c r="N833" s="183"/>
      <c r="O833" s="183"/>
      <c r="P833" s="183"/>
      <c r="Q833" s="183"/>
      <c r="R833" s="183"/>
      <c r="S833" s="183"/>
      <c r="T833" s="183"/>
    </row>
    <row r="834" spans="1:20" x14ac:dyDescent="0.3">
      <c r="A834" s="183"/>
      <c r="B834" s="183"/>
      <c r="C834" s="183"/>
      <c r="D834" s="183"/>
      <c r="E834" s="501"/>
      <c r="F834" s="183"/>
      <c r="G834" s="183"/>
      <c r="H834" s="183"/>
      <c r="I834" s="183"/>
      <c r="J834" s="183"/>
      <c r="K834" s="183"/>
      <c r="L834" s="183"/>
      <c r="M834" s="183"/>
      <c r="N834" s="183"/>
      <c r="O834" s="183"/>
      <c r="P834" s="183"/>
      <c r="Q834" s="183"/>
      <c r="R834" s="183"/>
      <c r="S834" s="183"/>
      <c r="T834" s="183"/>
    </row>
    <row r="835" spans="1:20" x14ac:dyDescent="0.3">
      <c r="A835" s="183"/>
      <c r="B835" s="183"/>
      <c r="C835" s="183"/>
      <c r="D835" s="183"/>
      <c r="E835" s="501"/>
      <c r="F835" s="183"/>
      <c r="G835" s="183"/>
      <c r="H835" s="183"/>
      <c r="I835" s="183"/>
      <c r="J835" s="183"/>
      <c r="K835" s="183"/>
      <c r="L835" s="183"/>
      <c r="M835" s="183"/>
      <c r="N835" s="183"/>
      <c r="O835" s="183"/>
      <c r="P835" s="183"/>
      <c r="Q835" s="183"/>
      <c r="R835" s="183"/>
      <c r="S835" s="183"/>
      <c r="T835" s="183"/>
    </row>
    <row r="836" spans="1:20" x14ac:dyDescent="0.3">
      <c r="A836" s="183"/>
      <c r="B836" s="183"/>
      <c r="C836" s="183"/>
      <c r="D836" s="183"/>
      <c r="E836" s="501"/>
      <c r="F836" s="183"/>
      <c r="G836" s="183"/>
      <c r="H836" s="183"/>
      <c r="I836" s="183"/>
      <c r="J836" s="183"/>
      <c r="K836" s="183"/>
      <c r="L836" s="183"/>
      <c r="M836" s="183"/>
      <c r="N836" s="183"/>
      <c r="O836" s="183"/>
      <c r="P836" s="183"/>
      <c r="Q836" s="183"/>
      <c r="R836" s="183"/>
      <c r="S836" s="183"/>
      <c r="T836" s="183"/>
    </row>
    <row r="837" spans="1:20" x14ac:dyDescent="0.3">
      <c r="A837" s="183"/>
      <c r="B837" s="183"/>
      <c r="C837" s="183"/>
      <c r="D837" s="183"/>
      <c r="E837" s="501"/>
      <c r="F837" s="183"/>
      <c r="G837" s="183"/>
      <c r="H837" s="183"/>
      <c r="I837" s="183"/>
      <c r="J837" s="183"/>
      <c r="K837" s="183"/>
      <c r="L837" s="183"/>
      <c r="M837" s="183"/>
      <c r="N837" s="183"/>
      <c r="O837" s="183"/>
      <c r="P837" s="183"/>
      <c r="Q837" s="183"/>
      <c r="R837" s="183"/>
      <c r="S837" s="183"/>
      <c r="T837" s="183"/>
    </row>
    <row r="838" spans="1:20" x14ac:dyDescent="0.3">
      <c r="A838" s="183"/>
      <c r="B838" s="183"/>
      <c r="C838" s="183"/>
      <c r="D838" s="183"/>
      <c r="E838" s="501"/>
      <c r="F838" s="183"/>
      <c r="G838" s="183"/>
      <c r="H838" s="183"/>
      <c r="I838" s="183"/>
      <c r="J838" s="183"/>
      <c r="K838" s="183"/>
      <c r="L838" s="183"/>
      <c r="M838" s="183"/>
      <c r="N838" s="183"/>
      <c r="O838" s="183"/>
      <c r="P838" s="183"/>
      <c r="Q838" s="183"/>
      <c r="R838" s="183"/>
      <c r="S838" s="183"/>
      <c r="T838" s="183"/>
    </row>
    <row r="839" spans="1:20" x14ac:dyDescent="0.3">
      <c r="A839" s="183"/>
      <c r="B839" s="183"/>
      <c r="C839" s="183"/>
      <c r="D839" s="183"/>
      <c r="E839" s="501"/>
      <c r="F839" s="183"/>
      <c r="G839" s="183"/>
      <c r="H839" s="183"/>
      <c r="I839" s="183"/>
      <c r="J839" s="183"/>
      <c r="K839" s="183"/>
      <c r="L839" s="183"/>
      <c r="M839" s="183"/>
      <c r="N839" s="183"/>
      <c r="O839" s="183"/>
      <c r="P839" s="183"/>
      <c r="Q839" s="183"/>
      <c r="R839" s="183"/>
      <c r="S839" s="183"/>
      <c r="T839" s="183"/>
    </row>
    <row r="840" spans="1:20" x14ac:dyDescent="0.3">
      <c r="A840" s="183"/>
      <c r="B840" s="183"/>
      <c r="C840" s="183"/>
      <c r="D840" s="183"/>
      <c r="E840" s="501"/>
      <c r="F840" s="183"/>
      <c r="G840" s="183"/>
      <c r="H840" s="183"/>
      <c r="I840" s="183"/>
      <c r="J840" s="183"/>
      <c r="K840" s="183"/>
      <c r="L840" s="183"/>
      <c r="M840" s="183"/>
      <c r="N840" s="183"/>
      <c r="O840" s="183"/>
      <c r="P840" s="183"/>
      <c r="Q840" s="183"/>
      <c r="R840" s="183"/>
      <c r="S840" s="183"/>
      <c r="T840" s="183"/>
    </row>
    <row r="841" spans="1:20" x14ac:dyDescent="0.3">
      <c r="A841" s="183"/>
      <c r="B841" s="183"/>
      <c r="C841" s="183"/>
      <c r="D841" s="183"/>
      <c r="E841" s="501"/>
      <c r="F841" s="183"/>
      <c r="G841" s="183"/>
      <c r="H841" s="183"/>
      <c r="I841" s="183"/>
      <c r="J841" s="183"/>
      <c r="K841" s="183"/>
      <c r="L841" s="183"/>
      <c r="M841" s="183"/>
      <c r="N841" s="183"/>
      <c r="O841" s="183"/>
      <c r="P841" s="183"/>
      <c r="Q841" s="183"/>
      <c r="R841" s="183"/>
      <c r="S841" s="183"/>
      <c r="T841" s="183"/>
    </row>
    <row r="842" spans="1:20" x14ac:dyDescent="0.3">
      <c r="A842" s="183"/>
      <c r="B842" s="183"/>
      <c r="C842" s="183"/>
      <c r="D842" s="183"/>
      <c r="E842" s="501"/>
      <c r="F842" s="183"/>
      <c r="G842" s="183"/>
      <c r="H842" s="183"/>
      <c r="I842" s="183"/>
      <c r="J842" s="183"/>
      <c r="K842" s="183"/>
      <c r="L842" s="183"/>
      <c r="M842" s="183"/>
      <c r="N842" s="183"/>
      <c r="O842" s="183"/>
      <c r="P842" s="183"/>
      <c r="Q842" s="183"/>
      <c r="R842" s="183"/>
      <c r="S842" s="183"/>
      <c r="T842" s="183"/>
    </row>
    <row r="843" spans="1:20" x14ac:dyDescent="0.3">
      <c r="A843" s="183"/>
      <c r="B843" s="183"/>
      <c r="C843" s="183"/>
      <c r="D843" s="183"/>
      <c r="E843" s="501"/>
      <c r="F843" s="183"/>
      <c r="G843" s="183"/>
      <c r="H843" s="183"/>
      <c r="I843" s="183"/>
      <c r="J843" s="183"/>
      <c r="K843" s="183"/>
      <c r="L843" s="183"/>
      <c r="M843" s="183"/>
      <c r="N843" s="183"/>
      <c r="O843" s="183"/>
      <c r="P843" s="183"/>
      <c r="Q843" s="183"/>
      <c r="R843" s="183"/>
      <c r="S843" s="183"/>
      <c r="T843" s="183"/>
    </row>
    <row r="844" spans="1:20" x14ac:dyDescent="0.3">
      <c r="A844" s="183"/>
      <c r="B844" s="183"/>
      <c r="C844" s="183"/>
      <c r="D844" s="183"/>
      <c r="E844" s="501"/>
      <c r="F844" s="183"/>
      <c r="G844" s="183"/>
      <c r="H844" s="183"/>
      <c r="I844" s="183"/>
      <c r="J844" s="183"/>
      <c r="K844" s="183"/>
      <c r="L844" s="183"/>
      <c r="M844" s="183"/>
      <c r="N844" s="183"/>
      <c r="O844" s="183"/>
      <c r="P844" s="183"/>
      <c r="Q844" s="183"/>
      <c r="R844" s="183"/>
      <c r="S844" s="183"/>
      <c r="T844" s="183"/>
    </row>
    <row r="845" spans="1:20" x14ac:dyDescent="0.3">
      <c r="A845" s="183"/>
      <c r="B845" s="183"/>
      <c r="C845" s="183"/>
      <c r="D845" s="183"/>
      <c r="E845" s="501"/>
      <c r="F845" s="183"/>
      <c r="G845" s="183"/>
      <c r="H845" s="183"/>
      <c r="I845" s="183"/>
      <c r="J845" s="183"/>
      <c r="K845" s="183"/>
      <c r="L845" s="183"/>
      <c r="M845" s="183"/>
      <c r="N845" s="183"/>
      <c r="O845" s="183"/>
      <c r="P845" s="183"/>
      <c r="Q845" s="183"/>
      <c r="R845" s="183"/>
      <c r="S845" s="183"/>
      <c r="T845" s="183"/>
    </row>
    <row r="846" spans="1:20" x14ac:dyDescent="0.3">
      <c r="A846" s="183"/>
      <c r="B846" s="183"/>
      <c r="C846" s="183"/>
      <c r="D846" s="183"/>
      <c r="E846" s="501"/>
      <c r="F846" s="183"/>
      <c r="G846" s="183"/>
      <c r="H846" s="183"/>
      <c r="I846" s="183"/>
      <c r="J846" s="183"/>
      <c r="K846" s="183"/>
      <c r="L846" s="183"/>
      <c r="M846" s="183"/>
      <c r="N846" s="183"/>
      <c r="O846" s="183"/>
      <c r="P846" s="183"/>
      <c r="Q846" s="183"/>
      <c r="R846" s="183"/>
      <c r="S846" s="183"/>
      <c r="T846" s="183"/>
    </row>
    <row r="847" spans="1:20" x14ac:dyDescent="0.3">
      <c r="A847" s="183"/>
      <c r="B847" s="183"/>
      <c r="C847" s="183"/>
      <c r="D847" s="183"/>
      <c r="E847" s="501"/>
      <c r="F847" s="183"/>
      <c r="G847" s="183"/>
      <c r="H847" s="183"/>
      <c r="I847" s="183"/>
      <c r="J847" s="183"/>
      <c r="K847" s="183"/>
      <c r="L847" s="183"/>
      <c r="M847" s="183"/>
      <c r="N847" s="183"/>
      <c r="O847" s="183"/>
      <c r="P847" s="183"/>
      <c r="Q847" s="183"/>
      <c r="R847" s="183"/>
      <c r="S847" s="183"/>
      <c r="T847" s="183"/>
    </row>
    <row r="848" spans="1:20" x14ac:dyDescent="0.3">
      <c r="A848" s="183"/>
      <c r="B848" s="183"/>
      <c r="C848" s="183"/>
      <c r="D848" s="183"/>
      <c r="E848" s="501"/>
      <c r="F848" s="183"/>
      <c r="G848" s="183"/>
      <c r="H848" s="183"/>
      <c r="I848" s="183"/>
      <c r="J848" s="183"/>
      <c r="K848" s="183"/>
      <c r="L848" s="183"/>
      <c r="M848" s="183"/>
      <c r="N848" s="183"/>
      <c r="O848" s="183"/>
      <c r="P848" s="183"/>
      <c r="Q848" s="183"/>
      <c r="R848" s="183"/>
      <c r="S848" s="183"/>
      <c r="T848" s="183"/>
    </row>
    <row r="849" spans="1:20" x14ac:dyDescent="0.3">
      <c r="A849" s="183"/>
      <c r="B849" s="183"/>
      <c r="C849" s="183"/>
      <c r="D849" s="183"/>
      <c r="E849" s="501"/>
      <c r="F849" s="183"/>
      <c r="G849" s="183"/>
      <c r="H849" s="183"/>
      <c r="I849" s="183"/>
      <c r="J849" s="183"/>
      <c r="K849" s="183"/>
      <c r="L849" s="183"/>
      <c r="M849" s="183"/>
      <c r="N849" s="183"/>
      <c r="O849" s="183"/>
      <c r="P849" s="183"/>
      <c r="Q849" s="183"/>
      <c r="R849" s="183"/>
      <c r="S849" s="183"/>
      <c r="T849" s="183"/>
    </row>
    <row r="850" spans="1:20" x14ac:dyDescent="0.3">
      <c r="A850" s="183"/>
      <c r="B850" s="183"/>
      <c r="C850" s="183"/>
      <c r="D850" s="183"/>
      <c r="E850" s="501"/>
      <c r="F850" s="183"/>
      <c r="G850" s="183"/>
      <c r="H850" s="183"/>
      <c r="I850" s="183"/>
      <c r="J850" s="183"/>
      <c r="K850" s="183"/>
      <c r="L850" s="183"/>
      <c r="M850" s="183"/>
      <c r="N850" s="183"/>
      <c r="O850" s="183"/>
      <c r="P850" s="183"/>
      <c r="Q850" s="183"/>
      <c r="R850" s="183"/>
      <c r="S850" s="183"/>
      <c r="T850" s="183"/>
    </row>
    <row r="851" spans="1:20" x14ac:dyDescent="0.3">
      <c r="A851" s="183"/>
      <c r="B851" s="183"/>
      <c r="C851" s="183"/>
      <c r="D851" s="183"/>
      <c r="E851" s="501"/>
      <c r="F851" s="183"/>
      <c r="G851" s="183"/>
      <c r="H851" s="183"/>
      <c r="I851" s="183"/>
      <c r="J851" s="183"/>
      <c r="K851" s="183"/>
      <c r="L851" s="183"/>
      <c r="M851" s="183"/>
      <c r="N851" s="183"/>
      <c r="O851" s="183"/>
      <c r="P851" s="183"/>
      <c r="Q851" s="183"/>
      <c r="R851" s="183"/>
      <c r="S851" s="183"/>
      <c r="T851" s="183"/>
    </row>
    <row r="852" spans="1:20" x14ac:dyDescent="0.3">
      <c r="A852" s="183"/>
      <c r="B852" s="183"/>
      <c r="C852" s="183"/>
      <c r="D852" s="183"/>
      <c r="E852" s="501"/>
      <c r="F852" s="183"/>
      <c r="G852" s="183"/>
      <c r="H852" s="183"/>
      <c r="I852" s="183"/>
      <c r="J852" s="183"/>
      <c r="K852" s="183"/>
      <c r="L852" s="183"/>
      <c r="M852" s="183"/>
      <c r="N852" s="183"/>
      <c r="O852" s="183"/>
      <c r="P852" s="183"/>
      <c r="Q852" s="183"/>
      <c r="R852" s="183"/>
      <c r="S852" s="183"/>
      <c r="T852" s="183"/>
    </row>
    <row r="853" spans="1:20" x14ac:dyDescent="0.3">
      <c r="A853" s="183"/>
      <c r="B853" s="183"/>
      <c r="C853" s="183"/>
      <c r="D853" s="183"/>
      <c r="E853" s="501"/>
      <c r="F853" s="183"/>
      <c r="G853" s="183"/>
      <c r="H853" s="183"/>
      <c r="I853" s="183"/>
      <c r="J853" s="183"/>
      <c r="K853" s="183"/>
      <c r="L853" s="183"/>
      <c r="M853" s="183"/>
      <c r="N853" s="183"/>
      <c r="O853" s="183"/>
      <c r="P853" s="183"/>
      <c r="Q853" s="183"/>
      <c r="R853" s="183"/>
      <c r="S853" s="183"/>
      <c r="T853" s="183"/>
    </row>
    <row r="854" spans="1:20" x14ac:dyDescent="0.3">
      <c r="A854" s="183"/>
      <c r="B854" s="183"/>
      <c r="C854" s="183"/>
      <c r="D854" s="183"/>
      <c r="E854" s="501"/>
      <c r="F854" s="183"/>
      <c r="G854" s="183"/>
      <c r="H854" s="183"/>
      <c r="I854" s="183"/>
      <c r="J854" s="183"/>
      <c r="K854" s="183"/>
      <c r="L854" s="183"/>
      <c r="M854" s="183"/>
      <c r="N854" s="183"/>
      <c r="O854" s="183"/>
      <c r="P854" s="183"/>
      <c r="Q854" s="183"/>
      <c r="R854" s="183"/>
      <c r="S854" s="183"/>
      <c r="T854" s="183"/>
    </row>
    <row r="855" spans="1:20" x14ac:dyDescent="0.3">
      <c r="A855" s="183"/>
      <c r="B855" s="183"/>
      <c r="C855" s="183"/>
      <c r="D855" s="183"/>
      <c r="E855" s="501"/>
      <c r="F855" s="183"/>
      <c r="G855" s="183"/>
      <c r="H855" s="183"/>
      <c r="I855" s="183"/>
      <c r="J855" s="183"/>
      <c r="K855" s="183"/>
      <c r="L855" s="183"/>
      <c r="M855" s="183"/>
      <c r="N855" s="183"/>
      <c r="O855" s="183"/>
      <c r="P855" s="183"/>
      <c r="Q855" s="183"/>
      <c r="R855" s="183"/>
      <c r="S855" s="183"/>
      <c r="T855" s="183"/>
    </row>
    <row r="856" spans="1:20" x14ac:dyDescent="0.3">
      <c r="A856" s="183"/>
      <c r="B856" s="183"/>
      <c r="C856" s="183"/>
      <c r="D856" s="183"/>
      <c r="E856" s="501"/>
      <c r="F856" s="183"/>
      <c r="G856" s="183"/>
      <c r="H856" s="183"/>
      <c r="I856" s="183"/>
      <c r="J856" s="183"/>
      <c r="K856" s="183"/>
      <c r="L856" s="183"/>
      <c r="M856" s="183"/>
      <c r="N856" s="183"/>
      <c r="O856" s="183"/>
      <c r="P856" s="183"/>
      <c r="Q856" s="183"/>
      <c r="R856" s="183"/>
      <c r="S856" s="183"/>
      <c r="T856" s="183"/>
    </row>
    <row r="857" spans="1:20" x14ac:dyDescent="0.3">
      <c r="A857" s="183"/>
      <c r="B857" s="183"/>
      <c r="C857" s="183"/>
      <c r="D857" s="183"/>
      <c r="E857" s="501"/>
      <c r="F857" s="183"/>
      <c r="G857" s="183"/>
      <c r="H857" s="183"/>
      <c r="I857" s="183"/>
      <c r="J857" s="183"/>
      <c r="K857" s="183"/>
      <c r="L857" s="183"/>
      <c r="M857" s="183"/>
      <c r="N857" s="183"/>
      <c r="O857" s="183"/>
      <c r="P857" s="183"/>
      <c r="Q857" s="183"/>
      <c r="R857" s="183"/>
      <c r="S857" s="183"/>
      <c r="T857" s="183"/>
    </row>
    <row r="858" spans="1:20" x14ac:dyDescent="0.3">
      <c r="A858" s="183"/>
      <c r="B858" s="183"/>
      <c r="C858" s="183"/>
      <c r="D858" s="183"/>
      <c r="E858" s="501"/>
      <c r="F858" s="183"/>
      <c r="G858" s="183"/>
      <c r="H858" s="183"/>
      <c r="I858" s="183"/>
      <c r="J858" s="183"/>
      <c r="K858" s="183"/>
      <c r="L858" s="183"/>
      <c r="M858" s="183"/>
      <c r="N858" s="183"/>
      <c r="O858" s="183"/>
      <c r="P858" s="183"/>
      <c r="Q858" s="183"/>
      <c r="R858" s="183"/>
      <c r="S858" s="183"/>
      <c r="T858" s="183"/>
    </row>
    <row r="859" spans="1:20" x14ac:dyDescent="0.3">
      <c r="A859" s="183"/>
      <c r="B859" s="183"/>
      <c r="C859" s="183"/>
      <c r="D859" s="183"/>
      <c r="E859" s="501"/>
      <c r="F859" s="183"/>
      <c r="G859" s="183"/>
      <c r="H859" s="183"/>
      <c r="I859" s="183"/>
      <c r="J859" s="183"/>
      <c r="K859" s="183"/>
      <c r="L859" s="183"/>
      <c r="M859" s="183"/>
      <c r="N859" s="183"/>
      <c r="O859" s="183"/>
      <c r="P859" s="183"/>
      <c r="Q859" s="183"/>
      <c r="R859" s="183"/>
      <c r="S859" s="183"/>
      <c r="T859" s="183"/>
    </row>
    <row r="860" spans="1:20" x14ac:dyDescent="0.3">
      <c r="A860" s="183"/>
      <c r="B860" s="183"/>
      <c r="C860" s="183"/>
      <c r="D860" s="183"/>
      <c r="E860" s="501"/>
      <c r="F860" s="183"/>
      <c r="G860" s="183"/>
      <c r="H860" s="183"/>
      <c r="I860" s="183"/>
      <c r="J860" s="183"/>
      <c r="K860" s="183"/>
      <c r="L860" s="183"/>
      <c r="M860" s="183"/>
      <c r="N860" s="183"/>
      <c r="O860" s="183"/>
      <c r="P860" s="183"/>
      <c r="Q860" s="183"/>
      <c r="R860" s="183"/>
      <c r="S860" s="183"/>
      <c r="T860" s="183"/>
    </row>
    <row r="861" spans="1:20" x14ac:dyDescent="0.3">
      <c r="A861" s="183"/>
      <c r="B861" s="183"/>
      <c r="C861" s="183"/>
      <c r="D861" s="183"/>
      <c r="E861" s="501"/>
      <c r="F861" s="183"/>
      <c r="G861" s="183"/>
      <c r="H861" s="183"/>
      <c r="I861" s="183"/>
      <c r="J861" s="183"/>
      <c r="K861" s="183"/>
      <c r="L861" s="183"/>
      <c r="M861" s="183"/>
      <c r="N861" s="183"/>
      <c r="O861" s="183"/>
      <c r="P861" s="183"/>
      <c r="Q861" s="183"/>
      <c r="R861" s="183"/>
      <c r="S861" s="183"/>
      <c r="T861" s="183"/>
    </row>
    <row r="862" spans="1:20" x14ac:dyDescent="0.3">
      <c r="A862" s="183"/>
      <c r="B862" s="183"/>
      <c r="C862" s="183"/>
      <c r="D862" s="183"/>
      <c r="E862" s="501"/>
      <c r="F862" s="183"/>
      <c r="G862" s="183"/>
      <c r="H862" s="183"/>
      <c r="I862" s="183"/>
      <c r="J862" s="183"/>
      <c r="K862" s="183"/>
      <c r="L862" s="183"/>
      <c r="M862" s="183"/>
      <c r="N862" s="183"/>
      <c r="O862" s="183"/>
      <c r="P862" s="183"/>
      <c r="Q862" s="183"/>
      <c r="R862" s="183"/>
      <c r="S862" s="183"/>
      <c r="T862" s="183"/>
    </row>
    <row r="863" spans="1:20" x14ac:dyDescent="0.3">
      <c r="A863" s="183"/>
      <c r="B863" s="183"/>
      <c r="C863" s="183"/>
      <c r="D863" s="183"/>
      <c r="E863" s="501"/>
      <c r="F863" s="183"/>
      <c r="G863" s="183"/>
      <c r="H863" s="183"/>
      <c r="I863" s="183"/>
      <c r="J863" s="183"/>
      <c r="K863" s="183"/>
      <c r="L863" s="183"/>
      <c r="M863" s="183"/>
      <c r="N863" s="183"/>
      <c r="O863" s="183"/>
      <c r="P863" s="183"/>
      <c r="Q863" s="183"/>
      <c r="R863" s="183"/>
      <c r="S863" s="183"/>
      <c r="T863" s="183"/>
    </row>
    <row r="864" spans="1:20" x14ac:dyDescent="0.3">
      <c r="A864" s="183"/>
      <c r="B864" s="183"/>
      <c r="C864" s="183"/>
      <c r="D864" s="183"/>
      <c r="E864" s="501"/>
      <c r="F864" s="183"/>
      <c r="G864" s="183"/>
      <c r="H864" s="183"/>
      <c r="I864" s="183"/>
      <c r="J864" s="183"/>
      <c r="K864" s="183"/>
      <c r="L864" s="183"/>
      <c r="M864" s="183"/>
      <c r="N864" s="183"/>
      <c r="O864" s="183"/>
      <c r="P864" s="183"/>
      <c r="Q864" s="183"/>
      <c r="R864" s="183"/>
      <c r="S864" s="183"/>
      <c r="T864" s="183"/>
    </row>
    <row r="865" spans="1:20" x14ac:dyDescent="0.3">
      <c r="A865" s="183"/>
      <c r="B865" s="183"/>
      <c r="C865" s="183"/>
      <c r="D865" s="183"/>
      <c r="E865" s="501"/>
      <c r="F865" s="183"/>
      <c r="G865" s="183"/>
      <c r="H865" s="183"/>
      <c r="I865" s="183"/>
      <c r="J865" s="183"/>
      <c r="K865" s="183"/>
      <c r="L865" s="183"/>
      <c r="M865" s="183"/>
      <c r="N865" s="183"/>
      <c r="O865" s="183"/>
      <c r="P865" s="183"/>
      <c r="Q865" s="183"/>
      <c r="R865" s="183"/>
      <c r="S865" s="183"/>
      <c r="T865" s="183"/>
    </row>
    <row r="866" spans="1:20" x14ac:dyDescent="0.3">
      <c r="A866" s="183"/>
      <c r="B866" s="183"/>
      <c r="C866" s="183"/>
      <c r="D866" s="183"/>
      <c r="E866" s="501"/>
      <c r="F866" s="183"/>
      <c r="G866" s="183"/>
      <c r="H866" s="183"/>
      <c r="I866" s="183"/>
      <c r="J866" s="183"/>
      <c r="K866" s="183"/>
      <c r="L866" s="183"/>
      <c r="M866" s="183"/>
      <c r="N866" s="183"/>
      <c r="O866" s="183"/>
      <c r="P866" s="183"/>
      <c r="Q866" s="183"/>
      <c r="R866" s="183"/>
      <c r="S866" s="183"/>
      <c r="T866" s="183"/>
    </row>
    <row r="867" spans="1:20" x14ac:dyDescent="0.3">
      <c r="A867" s="183"/>
      <c r="B867" s="183"/>
      <c r="C867" s="183"/>
      <c r="D867" s="183"/>
      <c r="E867" s="501"/>
      <c r="F867" s="183"/>
      <c r="G867" s="183"/>
      <c r="H867" s="183"/>
      <c r="I867" s="183"/>
      <c r="J867" s="183"/>
      <c r="K867" s="183"/>
      <c r="L867" s="183"/>
      <c r="M867" s="183"/>
      <c r="N867" s="183"/>
      <c r="O867" s="183"/>
      <c r="P867" s="183"/>
      <c r="Q867" s="183"/>
      <c r="R867" s="183"/>
      <c r="S867" s="183"/>
      <c r="T867" s="183"/>
    </row>
    <row r="868" spans="1:20" x14ac:dyDescent="0.3">
      <c r="A868" s="183"/>
      <c r="B868" s="183"/>
      <c r="C868" s="183"/>
      <c r="D868" s="183"/>
      <c r="E868" s="501"/>
      <c r="F868" s="183"/>
      <c r="G868" s="183"/>
      <c r="H868" s="183"/>
      <c r="I868" s="183"/>
      <c r="J868" s="183"/>
      <c r="K868" s="183"/>
      <c r="L868" s="183"/>
      <c r="M868" s="183"/>
      <c r="N868" s="183"/>
      <c r="O868" s="183"/>
      <c r="P868" s="183"/>
      <c r="Q868" s="183"/>
      <c r="R868" s="183"/>
      <c r="S868" s="183"/>
      <c r="T868" s="183"/>
    </row>
    <row r="869" spans="1:20" x14ac:dyDescent="0.3">
      <c r="A869" s="183"/>
      <c r="B869" s="183"/>
      <c r="C869" s="183"/>
      <c r="D869" s="183"/>
      <c r="E869" s="501"/>
      <c r="F869" s="183"/>
      <c r="G869" s="183"/>
      <c r="H869" s="183"/>
      <c r="I869" s="183"/>
      <c r="J869" s="183"/>
      <c r="K869" s="183"/>
      <c r="L869" s="183"/>
      <c r="M869" s="183"/>
      <c r="N869" s="183"/>
      <c r="O869" s="183"/>
      <c r="P869" s="183"/>
      <c r="Q869" s="183"/>
      <c r="R869" s="183"/>
      <c r="S869" s="183"/>
      <c r="T869" s="183"/>
    </row>
    <row r="870" spans="1:20" x14ac:dyDescent="0.3">
      <c r="A870" s="183"/>
      <c r="B870" s="183"/>
      <c r="C870" s="183"/>
      <c r="D870" s="183"/>
      <c r="E870" s="501"/>
      <c r="F870" s="183"/>
      <c r="G870" s="183"/>
      <c r="H870" s="183"/>
      <c r="I870" s="183"/>
      <c r="J870" s="183"/>
      <c r="K870" s="183"/>
      <c r="L870" s="183"/>
      <c r="M870" s="183"/>
      <c r="N870" s="183"/>
      <c r="O870" s="183"/>
      <c r="P870" s="183"/>
      <c r="Q870" s="183"/>
      <c r="R870" s="183"/>
      <c r="S870" s="183"/>
      <c r="T870" s="183"/>
    </row>
  </sheetData>
  <mergeCells count="6">
    <mergeCell ref="A3:M3"/>
    <mergeCell ref="C4:G4"/>
    <mergeCell ref="A7:A8"/>
    <mergeCell ref="B7:E7"/>
    <mergeCell ref="F7:I7"/>
    <mergeCell ref="J7:M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5"/>
  <sheetViews>
    <sheetView workbookViewId="0">
      <selection sqref="A1:N1"/>
    </sheetView>
  </sheetViews>
  <sheetFormatPr defaultRowHeight="14.4" x14ac:dyDescent="0.3"/>
  <cols>
    <col min="1" max="1" width="36.88671875" customWidth="1"/>
    <col min="2" max="2" width="7.33203125" customWidth="1"/>
    <col min="3" max="3" width="10.44140625" customWidth="1"/>
    <col min="4" max="4" width="10.33203125" customWidth="1"/>
    <col min="5" max="5" width="11" customWidth="1"/>
    <col min="6" max="6" width="10.44140625" customWidth="1"/>
    <col min="7" max="7" width="10.109375" customWidth="1"/>
    <col min="8" max="8" width="9.5546875" customWidth="1"/>
    <col min="9" max="10" width="11" customWidth="1"/>
    <col min="11" max="12" width="10.109375" bestFit="1" customWidth="1"/>
    <col min="13" max="13" width="11" customWidth="1"/>
    <col min="14" max="14" width="10.77734375" customWidth="1"/>
    <col min="257" max="257" width="36.88671875" customWidth="1"/>
    <col min="258" max="258" width="7.33203125" customWidth="1"/>
    <col min="259" max="259" width="10.44140625" customWidth="1"/>
    <col min="260" max="260" width="10.33203125" customWidth="1"/>
    <col min="261" max="261" width="11" customWidth="1"/>
    <col min="262" max="262" width="10.44140625" customWidth="1"/>
    <col min="263" max="263" width="10.109375" customWidth="1"/>
    <col min="264" max="264" width="9.5546875" customWidth="1"/>
    <col min="265" max="266" width="11" customWidth="1"/>
    <col min="267" max="268" width="10.109375" bestFit="1" customWidth="1"/>
    <col min="269" max="269" width="11" customWidth="1"/>
    <col min="270" max="270" width="10.77734375" customWidth="1"/>
    <col min="513" max="513" width="36.88671875" customWidth="1"/>
    <col min="514" max="514" width="7.33203125" customWidth="1"/>
    <col min="515" max="515" width="10.44140625" customWidth="1"/>
    <col min="516" max="516" width="10.33203125" customWidth="1"/>
    <col min="517" max="517" width="11" customWidth="1"/>
    <col min="518" max="518" width="10.44140625" customWidth="1"/>
    <col min="519" max="519" width="10.109375" customWidth="1"/>
    <col min="520" max="520" width="9.5546875" customWidth="1"/>
    <col min="521" max="522" width="11" customWidth="1"/>
    <col min="523" max="524" width="10.109375" bestFit="1" customWidth="1"/>
    <col min="525" max="525" width="11" customWidth="1"/>
    <col min="526" max="526" width="10.77734375" customWidth="1"/>
    <col min="769" max="769" width="36.88671875" customWidth="1"/>
    <col min="770" max="770" width="7.33203125" customWidth="1"/>
    <col min="771" max="771" width="10.44140625" customWidth="1"/>
    <col min="772" max="772" width="10.33203125" customWidth="1"/>
    <col min="773" max="773" width="11" customWidth="1"/>
    <col min="774" max="774" width="10.44140625" customWidth="1"/>
    <col min="775" max="775" width="10.109375" customWidth="1"/>
    <col min="776" max="776" width="9.5546875" customWidth="1"/>
    <col min="777" max="778" width="11" customWidth="1"/>
    <col min="779" max="780" width="10.109375" bestFit="1" customWidth="1"/>
    <col min="781" max="781" width="11" customWidth="1"/>
    <col min="782" max="782" width="10.77734375" customWidth="1"/>
    <col min="1025" max="1025" width="36.88671875" customWidth="1"/>
    <col min="1026" max="1026" width="7.33203125" customWidth="1"/>
    <col min="1027" max="1027" width="10.44140625" customWidth="1"/>
    <col min="1028" max="1028" width="10.33203125" customWidth="1"/>
    <col min="1029" max="1029" width="11" customWidth="1"/>
    <col min="1030" max="1030" width="10.44140625" customWidth="1"/>
    <col min="1031" max="1031" width="10.109375" customWidth="1"/>
    <col min="1032" max="1032" width="9.5546875" customWidth="1"/>
    <col min="1033" max="1034" width="11" customWidth="1"/>
    <col min="1035" max="1036" width="10.109375" bestFit="1" customWidth="1"/>
    <col min="1037" max="1037" width="11" customWidth="1"/>
    <col min="1038" max="1038" width="10.77734375" customWidth="1"/>
    <col min="1281" max="1281" width="36.88671875" customWidth="1"/>
    <col min="1282" max="1282" width="7.33203125" customWidth="1"/>
    <col min="1283" max="1283" width="10.44140625" customWidth="1"/>
    <col min="1284" max="1284" width="10.33203125" customWidth="1"/>
    <col min="1285" max="1285" width="11" customWidth="1"/>
    <col min="1286" max="1286" width="10.44140625" customWidth="1"/>
    <col min="1287" max="1287" width="10.109375" customWidth="1"/>
    <col min="1288" max="1288" width="9.5546875" customWidth="1"/>
    <col min="1289" max="1290" width="11" customWidth="1"/>
    <col min="1291" max="1292" width="10.109375" bestFit="1" customWidth="1"/>
    <col min="1293" max="1293" width="11" customWidth="1"/>
    <col min="1294" max="1294" width="10.77734375" customWidth="1"/>
    <col min="1537" max="1537" width="36.88671875" customWidth="1"/>
    <col min="1538" max="1538" width="7.33203125" customWidth="1"/>
    <col min="1539" max="1539" width="10.44140625" customWidth="1"/>
    <col min="1540" max="1540" width="10.33203125" customWidth="1"/>
    <col min="1541" max="1541" width="11" customWidth="1"/>
    <col min="1542" max="1542" width="10.44140625" customWidth="1"/>
    <col min="1543" max="1543" width="10.109375" customWidth="1"/>
    <col min="1544" max="1544" width="9.5546875" customWidth="1"/>
    <col min="1545" max="1546" width="11" customWidth="1"/>
    <col min="1547" max="1548" width="10.109375" bestFit="1" customWidth="1"/>
    <col min="1549" max="1549" width="11" customWidth="1"/>
    <col min="1550" max="1550" width="10.77734375" customWidth="1"/>
    <col min="1793" max="1793" width="36.88671875" customWidth="1"/>
    <col min="1794" max="1794" width="7.33203125" customWidth="1"/>
    <col min="1795" max="1795" width="10.44140625" customWidth="1"/>
    <col min="1796" max="1796" width="10.33203125" customWidth="1"/>
    <col min="1797" max="1797" width="11" customWidth="1"/>
    <col min="1798" max="1798" width="10.44140625" customWidth="1"/>
    <col min="1799" max="1799" width="10.109375" customWidth="1"/>
    <col min="1800" max="1800" width="9.5546875" customWidth="1"/>
    <col min="1801" max="1802" width="11" customWidth="1"/>
    <col min="1803" max="1804" width="10.109375" bestFit="1" customWidth="1"/>
    <col min="1805" max="1805" width="11" customWidth="1"/>
    <col min="1806" max="1806" width="10.77734375" customWidth="1"/>
    <col min="2049" max="2049" width="36.88671875" customWidth="1"/>
    <col min="2050" max="2050" width="7.33203125" customWidth="1"/>
    <col min="2051" max="2051" width="10.44140625" customWidth="1"/>
    <col min="2052" max="2052" width="10.33203125" customWidth="1"/>
    <col min="2053" max="2053" width="11" customWidth="1"/>
    <col min="2054" max="2054" width="10.44140625" customWidth="1"/>
    <col min="2055" max="2055" width="10.109375" customWidth="1"/>
    <col min="2056" max="2056" width="9.5546875" customWidth="1"/>
    <col min="2057" max="2058" width="11" customWidth="1"/>
    <col min="2059" max="2060" width="10.109375" bestFit="1" customWidth="1"/>
    <col min="2061" max="2061" width="11" customWidth="1"/>
    <col min="2062" max="2062" width="10.77734375" customWidth="1"/>
    <col min="2305" max="2305" width="36.88671875" customWidth="1"/>
    <col min="2306" max="2306" width="7.33203125" customWidth="1"/>
    <col min="2307" max="2307" width="10.44140625" customWidth="1"/>
    <col min="2308" max="2308" width="10.33203125" customWidth="1"/>
    <col min="2309" max="2309" width="11" customWidth="1"/>
    <col min="2310" max="2310" width="10.44140625" customWidth="1"/>
    <col min="2311" max="2311" width="10.109375" customWidth="1"/>
    <col min="2312" max="2312" width="9.5546875" customWidth="1"/>
    <col min="2313" max="2314" width="11" customWidth="1"/>
    <col min="2315" max="2316" width="10.109375" bestFit="1" customWidth="1"/>
    <col min="2317" max="2317" width="11" customWidth="1"/>
    <col min="2318" max="2318" width="10.77734375" customWidth="1"/>
    <col min="2561" max="2561" width="36.88671875" customWidth="1"/>
    <col min="2562" max="2562" width="7.33203125" customWidth="1"/>
    <col min="2563" max="2563" width="10.44140625" customWidth="1"/>
    <col min="2564" max="2564" width="10.33203125" customWidth="1"/>
    <col min="2565" max="2565" width="11" customWidth="1"/>
    <col min="2566" max="2566" width="10.44140625" customWidth="1"/>
    <col min="2567" max="2567" width="10.109375" customWidth="1"/>
    <col min="2568" max="2568" width="9.5546875" customWidth="1"/>
    <col min="2569" max="2570" width="11" customWidth="1"/>
    <col min="2571" max="2572" width="10.109375" bestFit="1" customWidth="1"/>
    <col min="2573" max="2573" width="11" customWidth="1"/>
    <col min="2574" max="2574" width="10.77734375" customWidth="1"/>
    <col min="2817" max="2817" width="36.88671875" customWidth="1"/>
    <col min="2818" max="2818" width="7.33203125" customWidth="1"/>
    <col min="2819" max="2819" width="10.44140625" customWidth="1"/>
    <col min="2820" max="2820" width="10.33203125" customWidth="1"/>
    <col min="2821" max="2821" width="11" customWidth="1"/>
    <col min="2822" max="2822" width="10.44140625" customWidth="1"/>
    <col min="2823" max="2823" width="10.109375" customWidth="1"/>
    <col min="2824" max="2824" width="9.5546875" customWidth="1"/>
    <col min="2825" max="2826" width="11" customWidth="1"/>
    <col min="2827" max="2828" width="10.109375" bestFit="1" customWidth="1"/>
    <col min="2829" max="2829" width="11" customWidth="1"/>
    <col min="2830" max="2830" width="10.77734375" customWidth="1"/>
    <col min="3073" max="3073" width="36.88671875" customWidth="1"/>
    <col min="3074" max="3074" width="7.33203125" customWidth="1"/>
    <col min="3075" max="3075" width="10.44140625" customWidth="1"/>
    <col min="3076" max="3076" width="10.33203125" customWidth="1"/>
    <col min="3077" max="3077" width="11" customWidth="1"/>
    <col min="3078" max="3078" width="10.44140625" customWidth="1"/>
    <col min="3079" max="3079" width="10.109375" customWidth="1"/>
    <col min="3080" max="3080" width="9.5546875" customWidth="1"/>
    <col min="3081" max="3082" width="11" customWidth="1"/>
    <col min="3083" max="3084" width="10.109375" bestFit="1" customWidth="1"/>
    <col min="3085" max="3085" width="11" customWidth="1"/>
    <col min="3086" max="3086" width="10.77734375" customWidth="1"/>
    <col min="3329" max="3329" width="36.88671875" customWidth="1"/>
    <col min="3330" max="3330" width="7.33203125" customWidth="1"/>
    <col min="3331" max="3331" width="10.44140625" customWidth="1"/>
    <col min="3332" max="3332" width="10.33203125" customWidth="1"/>
    <col min="3333" max="3333" width="11" customWidth="1"/>
    <col min="3334" max="3334" width="10.44140625" customWidth="1"/>
    <col min="3335" max="3335" width="10.109375" customWidth="1"/>
    <col min="3336" max="3336" width="9.5546875" customWidth="1"/>
    <col min="3337" max="3338" width="11" customWidth="1"/>
    <col min="3339" max="3340" width="10.109375" bestFit="1" customWidth="1"/>
    <col min="3341" max="3341" width="11" customWidth="1"/>
    <col min="3342" max="3342" width="10.77734375" customWidth="1"/>
    <col min="3585" max="3585" width="36.88671875" customWidth="1"/>
    <col min="3586" max="3586" width="7.33203125" customWidth="1"/>
    <col min="3587" max="3587" width="10.44140625" customWidth="1"/>
    <col min="3588" max="3588" width="10.33203125" customWidth="1"/>
    <col min="3589" max="3589" width="11" customWidth="1"/>
    <col min="3590" max="3590" width="10.44140625" customWidth="1"/>
    <col min="3591" max="3591" width="10.109375" customWidth="1"/>
    <col min="3592" max="3592" width="9.5546875" customWidth="1"/>
    <col min="3593" max="3594" width="11" customWidth="1"/>
    <col min="3595" max="3596" width="10.109375" bestFit="1" customWidth="1"/>
    <col min="3597" max="3597" width="11" customWidth="1"/>
    <col min="3598" max="3598" width="10.77734375" customWidth="1"/>
    <col min="3841" max="3841" width="36.88671875" customWidth="1"/>
    <col min="3842" max="3842" width="7.33203125" customWidth="1"/>
    <col min="3843" max="3843" width="10.44140625" customWidth="1"/>
    <col min="3844" max="3844" width="10.33203125" customWidth="1"/>
    <col min="3845" max="3845" width="11" customWidth="1"/>
    <col min="3846" max="3846" width="10.44140625" customWidth="1"/>
    <col min="3847" max="3847" width="10.109375" customWidth="1"/>
    <col min="3848" max="3848" width="9.5546875" customWidth="1"/>
    <col min="3849" max="3850" width="11" customWidth="1"/>
    <col min="3851" max="3852" width="10.109375" bestFit="1" customWidth="1"/>
    <col min="3853" max="3853" width="11" customWidth="1"/>
    <col min="3854" max="3854" width="10.77734375" customWidth="1"/>
    <col min="4097" max="4097" width="36.88671875" customWidth="1"/>
    <col min="4098" max="4098" width="7.33203125" customWidth="1"/>
    <col min="4099" max="4099" width="10.44140625" customWidth="1"/>
    <col min="4100" max="4100" width="10.33203125" customWidth="1"/>
    <col min="4101" max="4101" width="11" customWidth="1"/>
    <col min="4102" max="4102" width="10.44140625" customWidth="1"/>
    <col min="4103" max="4103" width="10.109375" customWidth="1"/>
    <col min="4104" max="4104" width="9.5546875" customWidth="1"/>
    <col min="4105" max="4106" width="11" customWidth="1"/>
    <col min="4107" max="4108" width="10.109375" bestFit="1" customWidth="1"/>
    <col min="4109" max="4109" width="11" customWidth="1"/>
    <col min="4110" max="4110" width="10.77734375" customWidth="1"/>
    <col min="4353" max="4353" width="36.88671875" customWidth="1"/>
    <col min="4354" max="4354" width="7.33203125" customWidth="1"/>
    <col min="4355" max="4355" width="10.44140625" customWidth="1"/>
    <col min="4356" max="4356" width="10.33203125" customWidth="1"/>
    <col min="4357" max="4357" width="11" customWidth="1"/>
    <col min="4358" max="4358" width="10.44140625" customWidth="1"/>
    <col min="4359" max="4359" width="10.109375" customWidth="1"/>
    <col min="4360" max="4360" width="9.5546875" customWidth="1"/>
    <col min="4361" max="4362" width="11" customWidth="1"/>
    <col min="4363" max="4364" width="10.109375" bestFit="1" customWidth="1"/>
    <col min="4365" max="4365" width="11" customWidth="1"/>
    <col min="4366" max="4366" width="10.77734375" customWidth="1"/>
    <col min="4609" max="4609" width="36.88671875" customWidth="1"/>
    <col min="4610" max="4610" width="7.33203125" customWidth="1"/>
    <col min="4611" max="4611" width="10.44140625" customWidth="1"/>
    <col min="4612" max="4612" width="10.33203125" customWidth="1"/>
    <col min="4613" max="4613" width="11" customWidth="1"/>
    <col min="4614" max="4614" width="10.44140625" customWidth="1"/>
    <col min="4615" max="4615" width="10.109375" customWidth="1"/>
    <col min="4616" max="4616" width="9.5546875" customWidth="1"/>
    <col min="4617" max="4618" width="11" customWidth="1"/>
    <col min="4619" max="4620" width="10.109375" bestFit="1" customWidth="1"/>
    <col min="4621" max="4621" width="11" customWidth="1"/>
    <col min="4622" max="4622" width="10.77734375" customWidth="1"/>
    <col min="4865" max="4865" width="36.88671875" customWidth="1"/>
    <col min="4866" max="4866" width="7.33203125" customWidth="1"/>
    <col min="4867" max="4867" width="10.44140625" customWidth="1"/>
    <col min="4868" max="4868" width="10.33203125" customWidth="1"/>
    <col min="4869" max="4869" width="11" customWidth="1"/>
    <col min="4870" max="4870" width="10.44140625" customWidth="1"/>
    <col min="4871" max="4871" width="10.109375" customWidth="1"/>
    <col min="4872" max="4872" width="9.5546875" customWidth="1"/>
    <col min="4873" max="4874" width="11" customWidth="1"/>
    <col min="4875" max="4876" width="10.109375" bestFit="1" customWidth="1"/>
    <col min="4877" max="4877" width="11" customWidth="1"/>
    <col min="4878" max="4878" width="10.77734375" customWidth="1"/>
    <col min="5121" max="5121" width="36.88671875" customWidth="1"/>
    <col min="5122" max="5122" width="7.33203125" customWidth="1"/>
    <col min="5123" max="5123" width="10.44140625" customWidth="1"/>
    <col min="5124" max="5124" width="10.33203125" customWidth="1"/>
    <col min="5125" max="5125" width="11" customWidth="1"/>
    <col min="5126" max="5126" width="10.44140625" customWidth="1"/>
    <col min="5127" max="5127" width="10.109375" customWidth="1"/>
    <col min="5128" max="5128" width="9.5546875" customWidth="1"/>
    <col min="5129" max="5130" width="11" customWidth="1"/>
    <col min="5131" max="5132" width="10.109375" bestFit="1" customWidth="1"/>
    <col min="5133" max="5133" width="11" customWidth="1"/>
    <col min="5134" max="5134" width="10.77734375" customWidth="1"/>
    <col min="5377" max="5377" width="36.88671875" customWidth="1"/>
    <col min="5378" max="5378" width="7.33203125" customWidth="1"/>
    <col min="5379" max="5379" width="10.44140625" customWidth="1"/>
    <col min="5380" max="5380" width="10.33203125" customWidth="1"/>
    <col min="5381" max="5381" width="11" customWidth="1"/>
    <col min="5382" max="5382" width="10.44140625" customWidth="1"/>
    <col min="5383" max="5383" width="10.109375" customWidth="1"/>
    <col min="5384" max="5384" width="9.5546875" customWidth="1"/>
    <col min="5385" max="5386" width="11" customWidth="1"/>
    <col min="5387" max="5388" width="10.109375" bestFit="1" customWidth="1"/>
    <col min="5389" max="5389" width="11" customWidth="1"/>
    <col min="5390" max="5390" width="10.77734375" customWidth="1"/>
    <col min="5633" max="5633" width="36.88671875" customWidth="1"/>
    <col min="5634" max="5634" width="7.33203125" customWidth="1"/>
    <col min="5635" max="5635" width="10.44140625" customWidth="1"/>
    <col min="5636" max="5636" width="10.33203125" customWidth="1"/>
    <col min="5637" max="5637" width="11" customWidth="1"/>
    <col min="5638" max="5638" width="10.44140625" customWidth="1"/>
    <col min="5639" max="5639" width="10.109375" customWidth="1"/>
    <col min="5640" max="5640" width="9.5546875" customWidth="1"/>
    <col min="5641" max="5642" width="11" customWidth="1"/>
    <col min="5643" max="5644" width="10.109375" bestFit="1" customWidth="1"/>
    <col min="5645" max="5645" width="11" customWidth="1"/>
    <col min="5646" max="5646" width="10.77734375" customWidth="1"/>
    <col min="5889" max="5889" width="36.88671875" customWidth="1"/>
    <col min="5890" max="5890" width="7.33203125" customWidth="1"/>
    <col min="5891" max="5891" width="10.44140625" customWidth="1"/>
    <col min="5892" max="5892" width="10.33203125" customWidth="1"/>
    <col min="5893" max="5893" width="11" customWidth="1"/>
    <col min="5894" max="5894" width="10.44140625" customWidth="1"/>
    <col min="5895" max="5895" width="10.109375" customWidth="1"/>
    <col min="5896" max="5896" width="9.5546875" customWidth="1"/>
    <col min="5897" max="5898" width="11" customWidth="1"/>
    <col min="5899" max="5900" width="10.109375" bestFit="1" customWidth="1"/>
    <col min="5901" max="5901" width="11" customWidth="1"/>
    <col min="5902" max="5902" width="10.77734375" customWidth="1"/>
    <col min="6145" max="6145" width="36.88671875" customWidth="1"/>
    <col min="6146" max="6146" width="7.33203125" customWidth="1"/>
    <col min="6147" max="6147" width="10.44140625" customWidth="1"/>
    <col min="6148" max="6148" width="10.33203125" customWidth="1"/>
    <col min="6149" max="6149" width="11" customWidth="1"/>
    <col min="6150" max="6150" width="10.44140625" customWidth="1"/>
    <col min="6151" max="6151" width="10.109375" customWidth="1"/>
    <col min="6152" max="6152" width="9.5546875" customWidth="1"/>
    <col min="6153" max="6154" width="11" customWidth="1"/>
    <col min="6155" max="6156" width="10.109375" bestFit="1" customWidth="1"/>
    <col min="6157" max="6157" width="11" customWidth="1"/>
    <col min="6158" max="6158" width="10.77734375" customWidth="1"/>
    <col min="6401" max="6401" width="36.88671875" customWidth="1"/>
    <col min="6402" max="6402" width="7.33203125" customWidth="1"/>
    <col min="6403" max="6403" width="10.44140625" customWidth="1"/>
    <col min="6404" max="6404" width="10.33203125" customWidth="1"/>
    <col min="6405" max="6405" width="11" customWidth="1"/>
    <col min="6406" max="6406" width="10.44140625" customWidth="1"/>
    <col min="6407" max="6407" width="10.109375" customWidth="1"/>
    <col min="6408" max="6408" width="9.5546875" customWidth="1"/>
    <col min="6409" max="6410" width="11" customWidth="1"/>
    <col min="6411" max="6412" width="10.109375" bestFit="1" customWidth="1"/>
    <col min="6413" max="6413" width="11" customWidth="1"/>
    <col min="6414" max="6414" width="10.77734375" customWidth="1"/>
    <col min="6657" max="6657" width="36.88671875" customWidth="1"/>
    <col min="6658" max="6658" width="7.33203125" customWidth="1"/>
    <col min="6659" max="6659" width="10.44140625" customWidth="1"/>
    <col min="6660" max="6660" width="10.33203125" customWidth="1"/>
    <col min="6661" max="6661" width="11" customWidth="1"/>
    <col min="6662" max="6662" width="10.44140625" customWidth="1"/>
    <col min="6663" max="6663" width="10.109375" customWidth="1"/>
    <col min="6664" max="6664" width="9.5546875" customWidth="1"/>
    <col min="6665" max="6666" width="11" customWidth="1"/>
    <col min="6667" max="6668" width="10.109375" bestFit="1" customWidth="1"/>
    <col min="6669" max="6669" width="11" customWidth="1"/>
    <col min="6670" max="6670" width="10.77734375" customWidth="1"/>
    <col min="6913" max="6913" width="36.88671875" customWidth="1"/>
    <col min="6914" max="6914" width="7.33203125" customWidth="1"/>
    <col min="6915" max="6915" width="10.44140625" customWidth="1"/>
    <col min="6916" max="6916" width="10.33203125" customWidth="1"/>
    <col min="6917" max="6917" width="11" customWidth="1"/>
    <col min="6918" max="6918" width="10.44140625" customWidth="1"/>
    <col min="6919" max="6919" width="10.109375" customWidth="1"/>
    <col min="6920" max="6920" width="9.5546875" customWidth="1"/>
    <col min="6921" max="6922" width="11" customWidth="1"/>
    <col min="6923" max="6924" width="10.109375" bestFit="1" customWidth="1"/>
    <col min="6925" max="6925" width="11" customWidth="1"/>
    <col min="6926" max="6926" width="10.77734375" customWidth="1"/>
    <col min="7169" max="7169" width="36.88671875" customWidth="1"/>
    <col min="7170" max="7170" width="7.33203125" customWidth="1"/>
    <col min="7171" max="7171" width="10.44140625" customWidth="1"/>
    <col min="7172" max="7172" width="10.33203125" customWidth="1"/>
    <col min="7173" max="7173" width="11" customWidth="1"/>
    <col min="7174" max="7174" width="10.44140625" customWidth="1"/>
    <col min="7175" max="7175" width="10.109375" customWidth="1"/>
    <col min="7176" max="7176" width="9.5546875" customWidth="1"/>
    <col min="7177" max="7178" width="11" customWidth="1"/>
    <col min="7179" max="7180" width="10.109375" bestFit="1" customWidth="1"/>
    <col min="7181" max="7181" width="11" customWidth="1"/>
    <col min="7182" max="7182" width="10.77734375" customWidth="1"/>
    <col min="7425" max="7425" width="36.88671875" customWidth="1"/>
    <col min="7426" max="7426" width="7.33203125" customWidth="1"/>
    <col min="7427" max="7427" width="10.44140625" customWidth="1"/>
    <col min="7428" max="7428" width="10.33203125" customWidth="1"/>
    <col min="7429" max="7429" width="11" customWidth="1"/>
    <col min="7430" max="7430" width="10.44140625" customWidth="1"/>
    <col min="7431" max="7431" width="10.109375" customWidth="1"/>
    <col min="7432" max="7432" width="9.5546875" customWidth="1"/>
    <col min="7433" max="7434" width="11" customWidth="1"/>
    <col min="7435" max="7436" width="10.109375" bestFit="1" customWidth="1"/>
    <col min="7437" max="7437" width="11" customWidth="1"/>
    <col min="7438" max="7438" width="10.77734375" customWidth="1"/>
    <col min="7681" max="7681" width="36.88671875" customWidth="1"/>
    <col min="7682" max="7682" width="7.33203125" customWidth="1"/>
    <col min="7683" max="7683" width="10.44140625" customWidth="1"/>
    <col min="7684" max="7684" width="10.33203125" customWidth="1"/>
    <col min="7685" max="7685" width="11" customWidth="1"/>
    <col min="7686" max="7686" width="10.44140625" customWidth="1"/>
    <col min="7687" max="7687" width="10.109375" customWidth="1"/>
    <col min="7688" max="7688" width="9.5546875" customWidth="1"/>
    <col min="7689" max="7690" width="11" customWidth="1"/>
    <col min="7691" max="7692" width="10.109375" bestFit="1" customWidth="1"/>
    <col min="7693" max="7693" width="11" customWidth="1"/>
    <col min="7694" max="7694" width="10.77734375" customWidth="1"/>
    <col min="7937" max="7937" width="36.88671875" customWidth="1"/>
    <col min="7938" max="7938" width="7.33203125" customWidth="1"/>
    <col min="7939" max="7939" width="10.44140625" customWidth="1"/>
    <col min="7940" max="7940" width="10.33203125" customWidth="1"/>
    <col min="7941" max="7941" width="11" customWidth="1"/>
    <col min="7942" max="7942" width="10.44140625" customWidth="1"/>
    <col min="7943" max="7943" width="10.109375" customWidth="1"/>
    <col min="7944" max="7944" width="9.5546875" customWidth="1"/>
    <col min="7945" max="7946" width="11" customWidth="1"/>
    <col min="7947" max="7948" width="10.109375" bestFit="1" customWidth="1"/>
    <col min="7949" max="7949" width="11" customWidth="1"/>
    <col min="7950" max="7950" width="10.77734375" customWidth="1"/>
    <col min="8193" max="8193" width="36.88671875" customWidth="1"/>
    <col min="8194" max="8194" width="7.33203125" customWidth="1"/>
    <col min="8195" max="8195" width="10.44140625" customWidth="1"/>
    <col min="8196" max="8196" width="10.33203125" customWidth="1"/>
    <col min="8197" max="8197" width="11" customWidth="1"/>
    <col min="8198" max="8198" width="10.44140625" customWidth="1"/>
    <col min="8199" max="8199" width="10.109375" customWidth="1"/>
    <col min="8200" max="8200" width="9.5546875" customWidth="1"/>
    <col min="8201" max="8202" width="11" customWidth="1"/>
    <col min="8203" max="8204" width="10.109375" bestFit="1" customWidth="1"/>
    <col min="8205" max="8205" width="11" customWidth="1"/>
    <col min="8206" max="8206" width="10.77734375" customWidth="1"/>
    <col min="8449" max="8449" width="36.88671875" customWidth="1"/>
    <col min="8450" max="8450" width="7.33203125" customWidth="1"/>
    <col min="8451" max="8451" width="10.44140625" customWidth="1"/>
    <col min="8452" max="8452" width="10.33203125" customWidth="1"/>
    <col min="8453" max="8453" width="11" customWidth="1"/>
    <col min="8454" max="8454" width="10.44140625" customWidth="1"/>
    <col min="8455" max="8455" width="10.109375" customWidth="1"/>
    <col min="8456" max="8456" width="9.5546875" customWidth="1"/>
    <col min="8457" max="8458" width="11" customWidth="1"/>
    <col min="8459" max="8460" width="10.109375" bestFit="1" customWidth="1"/>
    <col min="8461" max="8461" width="11" customWidth="1"/>
    <col min="8462" max="8462" width="10.77734375" customWidth="1"/>
    <col min="8705" max="8705" width="36.88671875" customWidth="1"/>
    <col min="8706" max="8706" width="7.33203125" customWidth="1"/>
    <col min="8707" max="8707" width="10.44140625" customWidth="1"/>
    <col min="8708" max="8708" width="10.33203125" customWidth="1"/>
    <col min="8709" max="8709" width="11" customWidth="1"/>
    <col min="8710" max="8710" width="10.44140625" customWidth="1"/>
    <col min="8711" max="8711" width="10.109375" customWidth="1"/>
    <col min="8712" max="8712" width="9.5546875" customWidth="1"/>
    <col min="8713" max="8714" width="11" customWidth="1"/>
    <col min="8715" max="8716" width="10.109375" bestFit="1" customWidth="1"/>
    <col min="8717" max="8717" width="11" customWidth="1"/>
    <col min="8718" max="8718" width="10.77734375" customWidth="1"/>
    <col min="8961" max="8961" width="36.88671875" customWidth="1"/>
    <col min="8962" max="8962" width="7.33203125" customWidth="1"/>
    <col min="8963" max="8963" width="10.44140625" customWidth="1"/>
    <col min="8964" max="8964" width="10.33203125" customWidth="1"/>
    <col min="8965" max="8965" width="11" customWidth="1"/>
    <col min="8966" max="8966" width="10.44140625" customWidth="1"/>
    <col min="8967" max="8967" width="10.109375" customWidth="1"/>
    <col min="8968" max="8968" width="9.5546875" customWidth="1"/>
    <col min="8969" max="8970" width="11" customWidth="1"/>
    <col min="8971" max="8972" width="10.109375" bestFit="1" customWidth="1"/>
    <col min="8973" max="8973" width="11" customWidth="1"/>
    <col min="8974" max="8974" width="10.77734375" customWidth="1"/>
    <col min="9217" max="9217" width="36.88671875" customWidth="1"/>
    <col min="9218" max="9218" width="7.33203125" customWidth="1"/>
    <col min="9219" max="9219" width="10.44140625" customWidth="1"/>
    <col min="9220" max="9220" width="10.33203125" customWidth="1"/>
    <col min="9221" max="9221" width="11" customWidth="1"/>
    <col min="9222" max="9222" width="10.44140625" customWidth="1"/>
    <col min="9223" max="9223" width="10.109375" customWidth="1"/>
    <col min="9224" max="9224" width="9.5546875" customWidth="1"/>
    <col min="9225" max="9226" width="11" customWidth="1"/>
    <col min="9227" max="9228" width="10.109375" bestFit="1" customWidth="1"/>
    <col min="9229" max="9229" width="11" customWidth="1"/>
    <col min="9230" max="9230" width="10.77734375" customWidth="1"/>
    <col min="9473" max="9473" width="36.88671875" customWidth="1"/>
    <col min="9474" max="9474" width="7.33203125" customWidth="1"/>
    <col min="9475" max="9475" width="10.44140625" customWidth="1"/>
    <col min="9476" max="9476" width="10.33203125" customWidth="1"/>
    <col min="9477" max="9477" width="11" customWidth="1"/>
    <col min="9478" max="9478" width="10.44140625" customWidth="1"/>
    <col min="9479" max="9479" width="10.109375" customWidth="1"/>
    <col min="9480" max="9480" width="9.5546875" customWidth="1"/>
    <col min="9481" max="9482" width="11" customWidth="1"/>
    <col min="9483" max="9484" width="10.109375" bestFit="1" customWidth="1"/>
    <col min="9485" max="9485" width="11" customWidth="1"/>
    <col min="9486" max="9486" width="10.77734375" customWidth="1"/>
    <col min="9729" max="9729" width="36.88671875" customWidth="1"/>
    <col min="9730" max="9730" width="7.33203125" customWidth="1"/>
    <col min="9731" max="9731" width="10.44140625" customWidth="1"/>
    <col min="9732" max="9732" width="10.33203125" customWidth="1"/>
    <col min="9733" max="9733" width="11" customWidth="1"/>
    <col min="9734" max="9734" width="10.44140625" customWidth="1"/>
    <col min="9735" max="9735" width="10.109375" customWidth="1"/>
    <col min="9736" max="9736" width="9.5546875" customWidth="1"/>
    <col min="9737" max="9738" width="11" customWidth="1"/>
    <col min="9739" max="9740" width="10.109375" bestFit="1" customWidth="1"/>
    <col min="9741" max="9741" width="11" customWidth="1"/>
    <col min="9742" max="9742" width="10.77734375" customWidth="1"/>
    <col min="9985" max="9985" width="36.88671875" customWidth="1"/>
    <col min="9986" max="9986" width="7.33203125" customWidth="1"/>
    <col min="9987" max="9987" width="10.44140625" customWidth="1"/>
    <col min="9988" max="9988" width="10.33203125" customWidth="1"/>
    <col min="9989" max="9989" width="11" customWidth="1"/>
    <col min="9990" max="9990" width="10.44140625" customWidth="1"/>
    <col min="9991" max="9991" width="10.109375" customWidth="1"/>
    <col min="9992" max="9992" width="9.5546875" customWidth="1"/>
    <col min="9993" max="9994" width="11" customWidth="1"/>
    <col min="9995" max="9996" width="10.109375" bestFit="1" customWidth="1"/>
    <col min="9997" max="9997" width="11" customWidth="1"/>
    <col min="9998" max="9998" width="10.77734375" customWidth="1"/>
    <col min="10241" max="10241" width="36.88671875" customWidth="1"/>
    <col min="10242" max="10242" width="7.33203125" customWidth="1"/>
    <col min="10243" max="10243" width="10.44140625" customWidth="1"/>
    <col min="10244" max="10244" width="10.33203125" customWidth="1"/>
    <col min="10245" max="10245" width="11" customWidth="1"/>
    <col min="10246" max="10246" width="10.44140625" customWidth="1"/>
    <col min="10247" max="10247" width="10.109375" customWidth="1"/>
    <col min="10248" max="10248" width="9.5546875" customWidth="1"/>
    <col min="10249" max="10250" width="11" customWidth="1"/>
    <col min="10251" max="10252" width="10.109375" bestFit="1" customWidth="1"/>
    <col min="10253" max="10253" width="11" customWidth="1"/>
    <col min="10254" max="10254" width="10.77734375" customWidth="1"/>
    <col min="10497" max="10497" width="36.88671875" customWidth="1"/>
    <col min="10498" max="10498" width="7.33203125" customWidth="1"/>
    <col min="10499" max="10499" width="10.44140625" customWidth="1"/>
    <col min="10500" max="10500" width="10.33203125" customWidth="1"/>
    <col min="10501" max="10501" width="11" customWidth="1"/>
    <col min="10502" max="10502" width="10.44140625" customWidth="1"/>
    <col min="10503" max="10503" width="10.109375" customWidth="1"/>
    <col min="10504" max="10504" width="9.5546875" customWidth="1"/>
    <col min="10505" max="10506" width="11" customWidth="1"/>
    <col min="10507" max="10508" width="10.109375" bestFit="1" customWidth="1"/>
    <col min="10509" max="10509" width="11" customWidth="1"/>
    <col min="10510" max="10510" width="10.77734375" customWidth="1"/>
    <col min="10753" max="10753" width="36.88671875" customWidth="1"/>
    <col min="10754" max="10754" width="7.33203125" customWidth="1"/>
    <col min="10755" max="10755" width="10.44140625" customWidth="1"/>
    <col min="10756" max="10756" width="10.33203125" customWidth="1"/>
    <col min="10757" max="10757" width="11" customWidth="1"/>
    <col min="10758" max="10758" width="10.44140625" customWidth="1"/>
    <col min="10759" max="10759" width="10.109375" customWidth="1"/>
    <col min="10760" max="10760" width="9.5546875" customWidth="1"/>
    <col min="10761" max="10762" width="11" customWidth="1"/>
    <col min="10763" max="10764" width="10.109375" bestFit="1" customWidth="1"/>
    <col min="10765" max="10765" width="11" customWidth="1"/>
    <col min="10766" max="10766" width="10.77734375" customWidth="1"/>
    <col min="11009" max="11009" width="36.88671875" customWidth="1"/>
    <col min="11010" max="11010" width="7.33203125" customWidth="1"/>
    <col min="11011" max="11011" width="10.44140625" customWidth="1"/>
    <col min="11012" max="11012" width="10.33203125" customWidth="1"/>
    <col min="11013" max="11013" width="11" customWidth="1"/>
    <col min="11014" max="11014" width="10.44140625" customWidth="1"/>
    <col min="11015" max="11015" width="10.109375" customWidth="1"/>
    <col min="11016" max="11016" width="9.5546875" customWidth="1"/>
    <col min="11017" max="11018" width="11" customWidth="1"/>
    <col min="11019" max="11020" width="10.109375" bestFit="1" customWidth="1"/>
    <col min="11021" max="11021" width="11" customWidth="1"/>
    <col min="11022" max="11022" width="10.77734375" customWidth="1"/>
    <col min="11265" max="11265" width="36.88671875" customWidth="1"/>
    <col min="11266" max="11266" width="7.33203125" customWidth="1"/>
    <col min="11267" max="11267" width="10.44140625" customWidth="1"/>
    <col min="11268" max="11268" width="10.33203125" customWidth="1"/>
    <col min="11269" max="11269" width="11" customWidth="1"/>
    <col min="11270" max="11270" width="10.44140625" customWidth="1"/>
    <col min="11271" max="11271" width="10.109375" customWidth="1"/>
    <col min="11272" max="11272" width="9.5546875" customWidth="1"/>
    <col min="11273" max="11274" width="11" customWidth="1"/>
    <col min="11275" max="11276" width="10.109375" bestFit="1" customWidth="1"/>
    <col min="11277" max="11277" width="11" customWidth="1"/>
    <col min="11278" max="11278" width="10.77734375" customWidth="1"/>
    <col min="11521" max="11521" width="36.88671875" customWidth="1"/>
    <col min="11522" max="11522" width="7.33203125" customWidth="1"/>
    <col min="11523" max="11523" width="10.44140625" customWidth="1"/>
    <col min="11524" max="11524" width="10.33203125" customWidth="1"/>
    <col min="11525" max="11525" width="11" customWidth="1"/>
    <col min="11526" max="11526" width="10.44140625" customWidth="1"/>
    <col min="11527" max="11527" width="10.109375" customWidth="1"/>
    <col min="11528" max="11528" width="9.5546875" customWidth="1"/>
    <col min="11529" max="11530" width="11" customWidth="1"/>
    <col min="11531" max="11532" width="10.109375" bestFit="1" customWidth="1"/>
    <col min="11533" max="11533" width="11" customWidth="1"/>
    <col min="11534" max="11534" width="10.77734375" customWidth="1"/>
    <col min="11777" max="11777" width="36.88671875" customWidth="1"/>
    <col min="11778" max="11778" width="7.33203125" customWidth="1"/>
    <col min="11779" max="11779" width="10.44140625" customWidth="1"/>
    <col min="11780" max="11780" width="10.33203125" customWidth="1"/>
    <col min="11781" max="11781" width="11" customWidth="1"/>
    <col min="11782" max="11782" width="10.44140625" customWidth="1"/>
    <col min="11783" max="11783" width="10.109375" customWidth="1"/>
    <col min="11784" max="11784" width="9.5546875" customWidth="1"/>
    <col min="11785" max="11786" width="11" customWidth="1"/>
    <col min="11787" max="11788" width="10.109375" bestFit="1" customWidth="1"/>
    <col min="11789" max="11789" width="11" customWidth="1"/>
    <col min="11790" max="11790" width="10.77734375" customWidth="1"/>
    <col min="12033" max="12033" width="36.88671875" customWidth="1"/>
    <col min="12034" max="12034" width="7.33203125" customWidth="1"/>
    <col min="12035" max="12035" width="10.44140625" customWidth="1"/>
    <col min="12036" max="12036" width="10.33203125" customWidth="1"/>
    <col min="12037" max="12037" width="11" customWidth="1"/>
    <col min="12038" max="12038" width="10.44140625" customWidth="1"/>
    <col min="12039" max="12039" width="10.109375" customWidth="1"/>
    <col min="12040" max="12040" width="9.5546875" customWidth="1"/>
    <col min="12041" max="12042" width="11" customWidth="1"/>
    <col min="12043" max="12044" width="10.109375" bestFit="1" customWidth="1"/>
    <col min="12045" max="12045" width="11" customWidth="1"/>
    <col min="12046" max="12046" width="10.77734375" customWidth="1"/>
    <col min="12289" max="12289" width="36.88671875" customWidth="1"/>
    <col min="12290" max="12290" width="7.33203125" customWidth="1"/>
    <col min="12291" max="12291" width="10.44140625" customWidth="1"/>
    <col min="12292" max="12292" width="10.33203125" customWidth="1"/>
    <col min="12293" max="12293" width="11" customWidth="1"/>
    <col min="12294" max="12294" width="10.44140625" customWidth="1"/>
    <col min="12295" max="12295" width="10.109375" customWidth="1"/>
    <col min="12296" max="12296" width="9.5546875" customWidth="1"/>
    <col min="12297" max="12298" width="11" customWidth="1"/>
    <col min="12299" max="12300" width="10.109375" bestFit="1" customWidth="1"/>
    <col min="12301" max="12301" width="11" customWidth="1"/>
    <col min="12302" max="12302" width="10.77734375" customWidth="1"/>
    <col min="12545" max="12545" width="36.88671875" customWidth="1"/>
    <col min="12546" max="12546" width="7.33203125" customWidth="1"/>
    <col min="12547" max="12547" width="10.44140625" customWidth="1"/>
    <col min="12548" max="12548" width="10.33203125" customWidth="1"/>
    <col min="12549" max="12549" width="11" customWidth="1"/>
    <col min="12550" max="12550" width="10.44140625" customWidth="1"/>
    <col min="12551" max="12551" width="10.109375" customWidth="1"/>
    <col min="12552" max="12552" width="9.5546875" customWidth="1"/>
    <col min="12553" max="12554" width="11" customWidth="1"/>
    <col min="12555" max="12556" width="10.109375" bestFit="1" customWidth="1"/>
    <col min="12557" max="12557" width="11" customWidth="1"/>
    <col min="12558" max="12558" width="10.77734375" customWidth="1"/>
    <col min="12801" max="12801" width="36.88671875" customWidth="1"/>
    <col min="12802" max="12802" width="7.33203125" customWidth="1"/>
    <col min="12803" max="12803" width="10.44140625" customWidth="1"/>
    <col min="12804" max="12804" width="10.33203125" customWidth="1"/>
    <col min="12805" max="12805" width="11" customWidth="1"/>
    <col min="12806" max="12806" width="10.44140625" customWidth="1"/>
    <col min="12807" max="12807" width="10.109375" customWidth="1"/>
    <col min="12808" max="12808" width="9.5546875" customWidth="1"/>
    <col min="12809" max="12810" width="11" customWidth="1"/>
    <col min="12811" max="12812" width="10.109375" bestFit="1" customWidth="1"/>
    <col min="12813" max="12813" width="11" customWidth="1"/>
    <col min="12814" max="12814" width="10.77734375" customWidth="1"/>
    <col min="13057" max="13057" width="36.88671875" customWidth="1"/>
    <col min="13058" max="13058" width="7.33203125" customWidth="1"/>
    <col min="13059" max="13059" width="10.44140625" customWidth="1"/>
    <col min="13060" max="13060" width="10.33203125" customWidth="1"/>
    <col min="13061" max="13061" width="11" customWidth="1"/>
    <col min="13062" max="13062" width="10.44140625" customWidth="1"/>
    <col min="13063" max="13063" width="10.109375" customWidth="1"/>
    <col min="13064" max="13064" width="9.5546875" customWidth="1"/>
    <col min="13065" max="13066" width="11" customWidth="1"/>
    <col min="13067" max="13068" width="10.109375" bestFit="1" customWidth="1"/>
    <col min="13069" max="13069" width="11" customWidth="1"/>
    <col min="13070" max="13070" width="10.77734375" customWidth="1"/>
    <col min="13313" max="13313" width="36.88671875" customWidth="1"/>
    <col min="13314" max="13314" width="7.33203125" customWidth="1"/>
    <col min="13315" max="13315" width="10.44140625" customWidth="1"/>
    <col min="13316" max="13316" width="10.33203125" customWidth="1"/>
    <col min="13317" max="13317" width="11" customWidth="1"/>
    <col min="13318" max="13318" width="10.44140625" customWidth="1"/>
    <col min="13319" max="13319" width="10.109375" customWidth="1"/>
    <col min="13320" max="13320" width="9.5546875" customWidth="1"/>
    <col min="13321" max="13322" width="11" customWidth="1"/>
    <col min="13323" max="13324" width="10.109375" bestFit="1" customWidth="1"/>
    <col min="13325" max="13325" width="11" customWidth="1"/>
    <col min="13326" max="13326" width="10.77734375" customWidth="1"/>
    <col min="13569" max="13569" width="36.88671875" customWidth="1"/>
    <col min="13570" max="13570" width="7.33203125" customWidth="1"/>
    <col min="13571" max="13571" width="10.44140625" customWidth="1"/>
    <col min="13572" max="13572" width="10.33203125" customWidth="1"/>
    <col min="13573" max="13573" width="11" customWidth="1"/>
    <col min="13574" max="13574" width="10.44140625" customWidth="1"/>
    <col min="13575" max="13575" width="10.109375" customWidth="1"/>
    <col min="13576" max="13576" width="9.5546875" customWidth="1"/>
    <col min="13577" max="13578" width="11" customWidth="1"/>
    <col min="13579" max="13580" width="10.109375" bestFit="1" customWidth="1"/>
    <col min="13581" max="13581" width="11" customWidth="1"/>
    <col min="13582" max="13582" width="10.77734375" customWidth="1"/>
    <col min="13825" max="13825" width="36.88671875" customWidth="1"/>
    <col min="13826" max="13826" width="7.33203125" customWidth="1"/>
    <col min="13827" max="13827" width="10.44140625" customWidth="1"/>
    <col min="13828" max="13828" width="10.33203125" customWidth="1"/>
    <col min="13829" max="13829" width="11" customWidth="1"/>
    <col min="13830" max="13830" width="10.44140625" customWidth="1"/>
    <col min="13831" max="13831" width="10.109375" customWidth="1"/>
    <col min="13832" max="13832" width="9.5546875" customWidth="1"/>
    <col min="13833" max="13834" width="11" customWidth="1"/>
    <col min="13835" max="13836" width="10.109375" bestFit="1" customWidth="1"/>
    <col min="13837" max="13837" width="11" customWidth="1"/>
    <col min="13838" max="13838" width="10.77734375" customWidth="1"/>
    <col min="14081" max="14081" width="36.88671875" customWidth="1"/>
    <col min="14082" max="14082" width="7.33203125" customWidth="1"/>
    <col min="14083" max="14083" width="10.44140625" customWidth="1"/>
    <col min="14084" max="14084" width="10.33203125" customWidth="1"/>
    <col min="14085" max="14085" width="11" customWidth="1"/>
    <col min="14086" max="14086" width="10.44140625" customWidth="1"/>
    <col min="14087" max="14087" width="10.109375" customWidth="1"/>
    <col min="14088" max="14088" width="9.5546875" customWidth="1"/>
    <col min="14089" max="14090" width="11" customWidth="1"/>
    <col min="14091" max="14092" width="10.109375" bestFit="1" customWidth="1"/>
    <col min="14093" max="14093" width="11" customWidth="1"/>
    <col min="14094" max="14094" width="10.77734375" customWidth="1"/>
    <col min="14337" max="14337" width="36.88671875" customWidth="1"/>
    <col min="14338" max="14338" width="7.33203125" customWidth="1"/>
    <col min="14339" max="14339" width="10.44140625" customWidth="1"/>
    <col min="14340" max="14340" width="10.33203125" customWidth="1"/>
    <col min="14341" max="14341" width="11" customWidth="1"/>
    <col min="14342" max="14342" width="10.44140625" customWidth="1"/>
    <col min="14343" max="14343" width="10.109375" customWidth="1"/>
    <col min="14344" max="14344" width="9.5546875" customWidth="1"/>
    <col min="14345" max="14346" width="11" customWidth="1"/>
    <col min="14347" max="14348" width="10.109375" bestFit="1" customWidth="1"/>
    <col min="14349" max="14349" width="11" customWidth="1"/>
    <col min="14350" max="14350" width="10.77734375" customWidth="1"/>
    <col min="14593" max="14593" width="36.88671875" customWidth="1"/>
    <col min="14594" max="14594" width="7.33203125" customWidth="1"/>
    <col min="14595" max="14595" width="10.44140625" customWidth="1"/>
    <col min="14596" max="14596" width="10.33203125" customWidth="1"/>
    <col min="14597" max="14597" width="11" customWidth="1"/>
    <col min="14598" max="14598" width="10.44140625" customWidth="1"/>
    <col min="14599" max="14599" width="10.109375" customWidth="1"/>
    <col min="14600" max="14600" width="9.5546875" customWidth="1"/>
    <col min="14601" max="14602" width="11" customWidth="1"/>
    <col min="14603" max="14604" width="10.109375" bestFit="1" customWidth="1"/>
    <col min="14605" max="14605" width="11" customWidth="1"/>
    <col min="14606" max="14606" width="10.77734375" customWidth="1"/>
    <col min="14849" max="14849" width="36.88671875" customWidth="1"/>
    <col min="14850" max="14850" width="7.33203125" customWidth="1"/>
    <col min="14851" max="14851" width="10.44140625" customWidth="1"/>
    <col min="14852" max="14852" width="10.33203125" customWidth="1"/>
    <col min="14853" max="14853" width="11" customWidth="1"/>
    <col min="14854" max="14854" width="10.44140625" customWidth="1"/>
    <col min="14855" max="14855" width="10.109375" customWidth="1"/>
    <col min="14856" max="14856" width="9.5546875" customWidth="1"/>
    <col min="14857" max="14858" width="11" customWidth="1"/>
    <col min="14859" max="14860" width="10.109375" bestFit="1" customWidth="1"/>
    <col min="14861" max="14861" width="11" customWidth="1"/>
    <col min="14862" max="14862" width="10.77734375" customWidth="1"/>
    <col min="15105" max="15105" width="36.88671875" customWidth="1"/>
    <col min="15106" max="15106" width="7.33203125" customWidth="1"/>
    <col min="15107" max="15107" width="10.44140625" customWidth="1"/>
    <col min="15108" max="15108" width="10.33203125" customWidth="1"/>
    <col min="15109" max="15109" width="11" customWidth="1"/>
    <col min="15110" max="15110" width="10.44140625" customWidth="1"/>
    <col min="15111" max="15111" width="10.109375" customWidth="1"/>
    <col min="15112" max="15112" width="9.5546875" customWidth="1"/>
    <col min="15113" max="15114" width="11" customWidth="1"/>
    <col min="15115" max="15116" width="10.109375" bestFit="1" customWidth="1"/>
    <col min="15117" max="15117" width="11" customWidth="1"/>
    <col min="15118" max="15118" width="10.77734375" customWidth="1"/>
    <col min="15361" max="15361" width="36.88671875" customWidth="1"/>
    <col min="15362" max="15362" width="7.33203125" customWidth="1"/>
    <col min="15363" max="15363" width="10.44140625" customWidth="1"/>
    <col min="15364" max="15364" width="10.33203125" customWidth="1"/>
    <col min="15365" max="15365" width="11" customWidth="1"/>
    <col min="15366" max="15366" width="10.44140625" customWidth="1"/>
    <col min="15367" max="15367" width="10.109375" customWidth="1"/>
    <col min="15368" max="15368" width="9.5546875" customWidth="1"/>
    <col min="15369" max="15370" width="11" customWidth="1"/>
    <col min="15371" max="15372" width="10.109375" bestFit="1" customWidth="1"/>
    <col min="15373" max="15373" width="11" customWidth="1"/>
    <col min="15374" max="15374" width="10.77734375" customWidth="1"/>
    <col min="15617" max="15617" width="36.88671875" customWidth="1"/>
    <col min="15618" max="15618" width="7.33203125" customWidth="1"/>
    <col min="15619" max="15619" width="10.44140625" customWidth="1"/>
    <col min="15620" max="15620" width="10.33203125" customWidth="1"/>
    <col min="15621" max="15621" width="11" customWidth="1"/>
    <col min="15622" max="15622" width="10.44140625" customWidth="1"/>
    <col min="15623" max="15623" width="10.109375" customWidth="1"/>
    <col min="15624" max="15624" width="9.5546875" customWidth="1"/>
    <col min="15625" max="15626" width="11" customWidth="1"/>
    <col min="15627" max="15628" width="10.109375" bestFit="1" customWidth="1"/>
    <col min="15629" max="15629" width="11" customWidth="1"/>
    <col min="15630" max="15630" width="10.77734375" customWidth="1"/>
    <col min="15873" max="15873" width="36.88671875" customWidth="1"/>
    <col min="15874" max="15874" width="7.33203125" customWidth="1"/>
    <col min="15875" max="15875" width="10.44140625" customWidth="1"/>
    <col min="15876" max="15876" width="10.33203125" customWidth="1"/>
    <col min="15877" max="15877" width="11" customWidth="1"/>
    <col min="15878" max="15878" width="10.44140625" customWidth="1"/>
    <col min="15879" max="15879" width="10.109375" customWidth="1"/>
    <col min="15880" max="15880" width="9.5546875" customWidth="1"/>
    <col min="15881" max="15882" width="11" customWidth="1"/>
    <col min="15883" max="15884" width="10.109375" bestFit="1" customWidth="1"/>
    <col min="15885" max="15885" width="11" customWidth="1"/>
    <col min="15886" max="15886" width="10.77734375" customWidth="1"/>
    <col min="16129" max="16129" width="36.88671875" customWidth="1"/>
    <col min="16130" max="16130" width="7.33203125" customWidth="1"/>
    <col min="16131" max="16131" width="10.44140625" customWidth="1"/>
    <col min="16132" max="16132" width="10.33203125" customWidth="1"/>
    <col min="16133" max="16133" width="11" customWidth="1"/>
    <col min="16134" max="16134" width="10.44140625" customWidth="1"/>
    <col min="16135" max="16135" width="10.109375" customWidth="1"/>
    <col min="16136" max="16136" width="9.5546875" customWidth="1"/>
    <col min="16137" max="16138" width="11" customWidth="1"/>
    <col min="16139" max="16140" width="10.109375" bestFit="1" customWidth="1"/>
    <col min="16141" max="16141" width="11" customWidth="1"/>
    <col min="16142" max="16142" width="10.77734375" customWidth="1"/>
  </cols>
  <sheetData>
    <row r="1" spans="1:14" x14ac:dyDescent="0.3">
      <c r="A1" s="1386" t="s">
        <v>117</v>
      </c>
      <c r="B1" s="1387"/>
      <c r="C1" s="1387"/>
      <c r="D1" s="1387"/>
      <c r="E1" s="1387"/>
      <c r="F1" s="1387"/>
      <c r="G1" s="1387"/>
      <c r="H1" s="1387"/>
      <c r="I1" s="1387"/>
      <c r="J1" s="1387"/>
      <c r="K1" s="1387"/>
      <c r="L1" s="1387"/>
      <c r="M1" s="1387"/>
      <c r="N1" s="1387"/>
    </row>
    <row r="2" spans="1:14" x14ac:dyDescent="0.3">
      <c r="A2" s="1388" t="s">
        <v>3</v>
      </c>
      <c r="B2" s="1388"/>
      <c r="C2" s="1388"/>
      <c r="D2" s="1388"/>
      <c r="E2" s="1388"/>
      <c r="F2" s="1388"/>
      <c r="G2" s="1388"/>
      <c r="H2" s="1388"/>
      <c r="I2" s="1388"/>
      <c r="J2" s="1388"/>
      <c r="K2" s="1387"/>
      <c r="L2" s="1387"/>
      <c r="M2" s="1387"/>
      <c r="N2" s="1387"/>
    </row>
    <row r="3" spans="1:14" ht="15" thickBot="1" x14ac:dyDescent="0.35">
      <c r="A3" s="502"/>
      <c r="B3" s="503"/>
      <c r="C3" s="502"/>
      <c r="D3" s="502"/>
      <c r="E3" s="502"/>
      <c r="F3" s="502"/>
      <c r="G3" s="502"/>
      <c r="H3" s="502"/>
      <c r="I3" s="502"/>
      <c r="J3" s="502"/>
      <c r="K3" s="502"/>
      <c r="L3" s="504"/>
      <c r="M3" s="504"/>
      <c r="N3" s="504"/>
    </row>
    <row r="4" spans="1:14" x14ac:dyDescent="0.3">
      <c r="A4" s="1389" t="s">
        <v>681</v>
      </c>
      <c r="B4" s="1391" t="s">
        <v>682</v>
      </c>
      <c r="C4" s="1393" t="s">
        <v>683</v>
      </c>
      <c r="D4" s="1394"/>
      <c r="E4" s="1394"/>
      <c r="F4" s="1395"/>
      <c r="G4" s="1393" t="s">
        <v>684</v>
      </c>
      <c r="H4" s="1394"/>
      <c r="I4" s="1394"/>
      <c r="J4" s="1395"/>
      <c r="K4" s="1396" t="s">
        <v>516</v>
      </c>
      <c r="L4" s="1394"/>
      <c r="M4" s="1394"/>
      <c r="N4" s="1397"/>
    </row>
    <row r="5" spans="1:14" ht="53.4" thickBot="1" x14ac:dyDescent="0.35">
      <c r="A5" s="1390"/>
      <c r="B5" s="1392"/>
      <c r="C5" s="505" t="s">
        <v>321</v>
      </c>
      <c r="D5" s="505" t="s">
        <v>322</v>
      </c>
      <c r="E5" s="505" t="s">
        <v>224</v>
      </c>
      <c r="F5" s="505" t="s">
        <v>8</v>
      </c>
      <c r="G5" s="506" t="s">
        <v>321</v>
      </c>
      <c r="H5" s="506" t="s">
        <v>322</v>
      </c>
      <c r="I5" s="506" t="s">
        <v>224</v>
      </c>
      <c r="J5" s="506" t="s">
        <v>8</v>
      </c>
      <c r="K5" s="505" t="s">
        <v>321</v>
      </c>
      <c r="L5" s="505" t="s">
        <v>322</v>
      </c>
      <c r="M5" s="505" t="s">
        <v>224</v>
      </c>
      <c r="N5" s="507" t="s">
        <v>8</v>
      </c>
    </row>
    <row r="6" spans="1:14" x14ac:dyDescent="0.3">
      <c r="A6" s="508" t="s">
        <v>685</v>
      </c>
      <c r="B6" s="509" t="s">
        <v>686</v>
      </c>
      <c r="C6" s="510">
        <v>35038</v>
      </c>
      <c r="D6" s="511">
        <v>35325</v>
      </c>
      <c r="E6" s="511">
        <v>35320</v>
      </c>
      <c r="F6" s="512">
        <v>99.985845718329784</v>
      </c>
      <c r="G6" s="511">
        <v>664</v>
      </c>
      <c r="H6" s="511">
        <v>96</v>
      </c>
      <c r="I6" s="511">
        <v>96</v>
      </c>
      <c r="J6" s="512">
        <v>100</v>
      </c>
      <c r="K6" s="511">
        <v>35702</v>
      </c>
      <c r="L6" s="511">
        <v>35421</v>
      </c>
      <c r="M6" s="511">
        <v>35416</v>
      </c>
      <c r="N6" s="513">
        <v>99.985884080065503</v>
      </c>
    </row>
    <row r="7" spans="1:14" x14ac:dyDescent="0.3">
      <c r="A7" s="514"/>
      <c r="B7" s="515" t="s">
        <v>344</v>
      </c>
      <c r="C7" s="516">
        <v>0</v>
      </c>
      <c r="D7" s="517">
        <v>0</v>
      </c>
      <c r="E7" s="517">
        <v>0</v>
      </c>
      <c r="F7" s="518">
        <v>0</v>
      </c>
      <c r="G7" s="517">
        <v>0</v>
      </c>
      <c r="H7" s="517">
        <v>2830</v>
      </c>
      <c r="I7" s="517">
        <v>2830</v>
      </c>
      <c r="J7" s="518">
        <v>100</v>
      </c>
      <c r="K7" s="517">
        <v>0</v>
      </c>
      <c r="L7" s="516">
        <v>2830</v>
      </c>
      <c r="M7" s="517">
        <v>2830</v>
      </c>
      <c r="N7" s="519">
        <v>100</v>
      </c>
    </row>
    <row r="8" spans="1:14" x14ac:dyDescent="0.3">
      <c r="A8" s="514"/>
      <c r="B8" s="515" t="s">
        <v>346</v>
      </c>
      <c r="C8" s="516">
        <v>0</v>
      </c>
      <c r="D8" s="517">
        <v>0</v>
      </c>
      <c r="E8" s="517">
        <v>0</v>
      </c>
      <c r="F8" s="518">
        <v>0</v>
      </c>
      <c r="G8" s="517">
        <v>0</v>
      </c>
      <c r="H8" s="517">
        <v>1606</v>
      </c>
      <c r="I8" s="517">
        <v>1606</v>
      </c>
      <c r="J8" s="518">
        <v>100</v>
      </c>
      <c r="K8" s="517">
        <v>0</v>
      </c>
      <c r="L8" s="516">
        <v>1606</v>
      </c>
      <c r="M8" s="517">
        <v>1606</v>
      </c>
      <c r="N8" s="519">
        <v>100</v>
      </c>
    </row>
    <row r="9" spans="1:14" x14ac:dyDescent="0.3">
      <c r="A9" s="514"/>
      <c r="B9" s="515" t="s">
        <v>348</v>
      </c>
      <c r="C9" s="516">
        <v>0</v>
      </c>
      <c r="D9" s="517">
        <v>0</v>
      </c>
      <c r="E9" s="517">
        <v>0</v>
      </c>
      <c r="F9" s="518">
        <v>0</v>
      </c>
      <c r="G9" s="517">
        <v>0</v>
      </c>
      <c r="H9" s="517">
        <v>794</v>
      </c>
      <c r="I9" s="517">
        <v>565</v>
      </c>
      <c r="J9" s="518">
        <v>71.158690176322409</v>
      </c>
      <c r="K9" s="517">
        <v>0</v>
      </c>
      <c r="L9" s="516">
        <v>794</v>
      </c>
      <c r="M9" s="517">
        <v>565</v>
      </c>
      <c r="N9" s="519">
        <v>71.158690176322409</v>
      </c>
    </row>
    <row r="10" spans="1:14" x14ac:dyDescent="0.3">
      <c r="A10" s="520" t="s">
        <v>687</v>
      </c>
      <c r="B10" s="515">
        <v>70</v>
      </c>
      <c r="C10" s="516">
        <v>0</v>
      </c>
      <c r="D10" s="517">
        <v>9</v>
      </c>
      <c r="E10" s="517">
        <v>9</v>
      </c>
      <c r="F10" s="521">
        <v>100</v>
      </c>
      <c r="G10" s="517">
        <v>0</v>
      </c>
      <c r="H10" s="517">
        <v>0</v>
      </c>
      <c r="I10" s="517">
        <v>0</v>
      </c>
      <c r="J10" s="521">
        <v>0</v>
      </c>
      <c r="K10" s="517">
        <v>0</v>
      </c>
      <c r="L10" s="516">
        <v>9</v>
      </c>
      <c r="M10" s="517">
        <v>9</v>
      </c>
      <c r="N10" s="519">
        <v>100</v>
      </c>
    </row>
    <row r="11" spans="1:14" x14ac:dyDescent="0.3">
      <c r="A11" s="520" t="s">
        <v>688</v>
      </c>
      <c r="B11" s="522" t="s">
        <v>686</v>
      </c>
      <c r="C11" s="523">
        <v>4606</v>
      </c>
      <c r="D11" s="524">
        <v>6034</v>
      </c>
      <c r="E11" s="524">
        <v>6032</v>
      </c>
      <c r="F11" s="525">
        <v>99.966854491216438</v>
      </c>
      <c r="G11" s="524">
        <v>8</v>
      </c>
      <c r="H11" s="524">
        <v>8</v>
      </c>
      <c r="I11" s="524">
        <v>8</v>
      </c>
      <c r="J11" s="525">
        <v>100</v>
      </c>
      <c r="K11" s="524">
        <v>4614</v>
      </c>
      <c r="L11" s="523">
        <v>6042</v>
      </c>
      <c r="M11" s="524">
        <v>6040</v>
      </c>
      <c r="N11" s="526">
        <v>99.966898378020517</v>
      </c>
    </row>
    <row r="12" spans="1:14" x14ac:dyDescent="0.3">
      <c r="A12" s="520" t="s">
        <v>687</v>
      </c>
      <c r="B12" s="515" t="s">
        <v>346</v>
      </c>
      <c r="C12" s="516">
        <v>0</v>
      </c>
      <c r="D12" s="517">
        <v>0</v>
      </c>
      <c r="E12" s="517">
        <v>0</v>
      </c>
      <c r="F12" s="521">
        <v>0</v>
      </c>
      <c r="G12" s="527">
        <v>0</v>
      </c>
      <c r="H12" s="527">
        <v>65</v>
      </c>
      <c r="I12" s="527">
        <v>65</v>
      </c>
      <c r="J12" s="521">
        <v>100</v>
      </c>
      <c r="K12" s="517">
        <v>0</v>
      </c>
      <c r="L12" s="516">
        <v>65</v>
      </c>
      <c r="M12" s="517">
        <v>65</v>
      </c>
      <c r="N12" s="519">
        <v>100</v>
      </c>
    </row>
    <row r="13" spans="1:14" x14ac:dyDescent="0.3">
      <c r="A13" s="520" t="s">
        <v>687</v>
      </c>
      <c r="B13" s="515" t="s">
        <v>348</v>
      </c>
      <c r="C13" s="516">
        <v>0</v>
      </c>
      <c r="D13" s="517">
        <v>0</v>
      </c>
      <c r="E13" s="517">
        <v>0</v>
      </c>
      <c r="F13" s="521">
        <v>0</v>
      </c>
      <c r="G13" s="517">
        <v>0</v>
      </c>
      <c r="H13" s="517">
        <v>188</v>
      </c>
      <c r="I13" s="517">
        <v>188</v>
      </c>
      <c r="J13" s="521">
        <v>100</v>
      </c>
      <c r="K13" s="517">
        <v>0</v>
      </c>
      <c r="L13" s="516">
        <v>188</v>
      </c>
      <c r="M13" s="517">
        <v>188</v>
      </c>
      <c r="N13" s="519">
        <v>100</v>
      </c>
    </row>
    <row r="14" spans="1:14" x14ac:dyDescent="0.3">
      <c r="A14" s="520" t="s">
        <v>687</v>
      </c>
      <c r="B14" s="515">
        <v>70</v>
      </c>
      <c r="C14" s="516">
        <v>5</v>
      </c>
      <c r="D14" s="517">
        <v>5</v>
      </c>
      <c r="E14" s="517">
        <v>1</v>
      </c>
      <c r="F14" s="521">
        <v>20</v>
      </c>
      <c r="G14" s="517">
        <v>0</v>
      </c>
      <c r="H14" s="517">
        <v>0</v>
      </c>
      <c r="I14" s="517">
        <v>0</v>
      </c>
      <c r="J14" s="521">
        <v>0</v>
      </c>
      <c r="K14" s="517">
        <v>5</v>
      </c>
      <c r="L14" s="516">
        <v>5</v>
      </c>
      <c r="M14" s="517">
        <v>1</v>
      </c>
      <c r="N14" s="519">
        <v>20</v>
      </c>
    </row>
    <row r="15" spans="1:14" x14ac:dyDescent="0.3">
      <c r="A15" s="520" t="s">
        <v>689</v>
      </c>
      <c r="B15" s="522" t="s">
        <v>686</v>
      </c>
      <c r="C15" s="523">
        <v>29630</v>
      </c>
      <c r="D15" s="524">
        <v>36419</v>
      </c>
      <c r="E15" s="524">
        <v>33153</v>
      </c>
      <c r="F15" s="525">
        <v>91.032153546225871</v>
      </c>
      <c r="G15" s="524">
        <v>9472</v>
      </c>
      <c r="H15" s="524">
        <v>233</v>
      </c>
      <c r="I15" s="524">
        <v>233</v>
      </c>
      <c r="J15" s="525">
        <v>100</v>
      </c>
      <c r="K15" s="524">
        <v>39102</v>
      </c>
      <c r="L15" s="523">
        <v>36652</v>
      </c>
      <c r="M15" s="524">
        <v>33386</v>
      </c>
      <c r="N15" s="526">
        <v>91.089162937902429</v>
      </c>
    </row>
    <row r="16" spans="1:14" x14ac:dyDescent="0.3">
      <c r="A16" s="520" t="s">
        <v>687</v>
      </c>
      <c r="B16" s="515" t="s">
        <v>344</v>
      </c>
      <c r="C16" s="516">
        <v>0</v>
      </c>
      <c r="D16" s="517">
        <v>0</v>
      </c>
      <c r="E16" s="517">
        <v>0</v>
      </c>
      <c r="F16" s="521">
        <v>0</v>
      </c>
      <c r="G16" s="517">
        <v>0</v>
      </c>
      <c r="H16" s="517">
        <v>373</v>
      </c>
      <c r="I16" s="517">
        <v>373</v>
      </c>
      <c r="J16" s="521">
        <v>100</v>
      </c>
      <c r="K16" s="517">
        <v>0</v>
      </c>
      <c r="L16" s="516">
        <v>373</v>
      </c>
      <c r="M16" s="517">
        <v>373</v>
      </c>
      <c r="N16" s="519">
        <v>100</v>
      </c>
    </row>
    <row r="17" spans="1:14" x14ac:dyDescent="0.3">
      <c r="A17" s="520" t="s">
        <v>687</v>
      </c>
      <c r="B17" s="515" t="s">
        <v>346</v>
      </c>
      <c r="C17" s="516">
        <v>0</v>
      </c>
      <c r="D17" s="517">
        <v>0</v>
      </c>
      <c r="E17" s="517">
        <v>0</v>
      </c>
      <c r="F17" s="521">
        <v>0</v>
      </c>
      <c r="G17" s="517">
        <v>0</v>
      </c>
      <c r="H17" s="517">
        <v>813</v>
      </c>
      <c r="I17" s="517">
        <v>813</v>
      </c>
      <c r="J17" s="521">
        <v>100</v>
      </c>
      <c r="K17" s="517">
        <v>0</v>
      </c>
      <c r="L17" s="516">
        <v>813</v>
      </c>
      <c r="M17" s="517">
        <v>813</v>
      </c>
      <c r="N17" s="519">
        <v>100</v>
      </c>
    </row>
    <row r="18" spans="1:14" x14ac:dyDescent="0.3">
      <c r="A18" s="520" t="s">
        <v>687</v>
      </c>
      <c r="B18" s="515" t="s">
        <v>348</v>
      </c>
      <c r="C18" s="516">
        <v>0</v>
      </c>
      <c r="D18" s="517">
        <v>0</v>
      </c>
      <c r="E18" s="517">
        <v>0</v>
      </c>
      <c r="F18" s="518">
        <v>0</v>
      </c>
      <c r="G18" s="517">
        <v>0</v>
      </c>
      <c r="H18" s="517">
        <v>152</v>
      </c>
      <c r="I18" s="517">
        <v>152</v>
      </c>
      <c r="J18" s="518">
        <v>100</v>
      </c>
      <c r="K18" s="517">
        <v>0</v>
      </c>
      <c r="L18" s="516">
        <v>152</v>
      </c>
      <c r="M18" s="517">
        <v>152</v>
      </c>
      <c r="N18" s="519">
        <v>100</v>
      </c>
    </row>
    <row r="19" spans="1:14" x14ac:dyDescent="0.3">
      <c r="A19" s="520" t="s">
        <v>687</v>
      </c>
      <c r="B19" s="515" t="s">
        <v>355</v>
      </c>
      <c r="C19" s="516">
        <v>24618</v>
      </c>
      <c r="D19" s="517">
        <v>189</v>
      </c>
      <c r="E19" s="517">
        <v>189</v>
      </c>
      <c r="F19" s="518">
        <v>100</v>
      </c>
      <c r="G19" s="517">
        <v>0</v>
      </c>
      <c r="H19" s="517">
        <v>0</v>
      </c>
      <c r="I19" s="517">
        <v>0</v>
      </c>
      <c r="J19" s="518">
        <v>0</v>
      </c>
      <c r="K19" s="517">
        <v>24618</v>
      </c>
      <c r="L19" s="516">
        <v>189</v>
      </c>
      <c r="M19" s="517">
        <v>189</v>
      </c>
      <c r="N19" s="519">
        <v>100</v>
      </c>
    </row>
    <row r="20" spans="1:14" x14ac:dyDescent="0.3">
      <c r="A20" s="528" t="s">
        <v>687</v>
      </c>
      <c r="B20" s="515" t="s">
        <v>357</v>
      </c>
      <c r="C20" s="516">
        <v>4332</v>
      </c>
      <c r="D20" s="517">
        <v>33</v>
      </c>
      <c r="E20" s="517">
        <v>33</v>
      </c>
      <c r="F20" s="518">
        <v>100</v>
      </c>
      <c r="G20" s="517">
        <v>0</v>
      </c>
      <c r="H20" s="517">
        <v>0</v>
      </c>
      <c r="I20" s="517">
        <v>0</v>
      </c>
      <c r="J20" s="518">
        <v>0</v>
      </c>
      <c r="K20" s="517">
        <v>4332</v>
      </c>
      <c r="L20" s="516">
        <v>33</v>
      </c>
      <c r="M20" s="517">
        <v>33</v>
      </c>
      <c r="N20" s="519">
        <v>100</v>
      </c>
    </row>
    <row r="21" spans="1:14" x14ac:dyDescent="0.3">
      <c r="A21" s="528" t="s">
        <v>687</v>
      </c>
      <c r="B21" s="515" t="s">
        <v>358</v>
      </c>
      <c r="C21" s="516">
        <v>1035</v>
      </c>
      <c r="D21" s="517">
        <v>8</v>
      </c>
      <c r="E21" s="517">
        <v>8</v>
      </c>
      <c r="F21" s="518">
        <v>100</v>
      </c>
      <c r="G21" s="517">
        <v>0</v>
      </c>
      <c r="H21" s="517">
        <v>0</v>
      </c>
      <c r="I21" s="517">
        <v>0</v>
      </c>
      <c r="J21" s="518">
        <v>0</v>
      </c>
      <c r="K21" s="517">
        <v>1035</v>
      </c>
      <c r="L21" s="516">
        <v>8</v>
      </c>
      <c r="M21" s="517">
        <v>8</v>
      </c>
      <c r="N21" s="519">
        <v>100</v>
      </c>
    </row>
    <row r="22" spans="1:14" x14ac:dyDescent="0.3">
      <c r="A22" s="528" t="s">
        <v>687</v>
      </c>
      <c r="B22" s="515" t="s">
        <v>362</v>
      </c>
      <c r="C22" s="516">
        <v>0</v>
      </c>
      <c r="D22" s="517">
        <v>9914</v>
      </c>
      <c r="E22" s="517">
        <v>9914</v>
      </c>
      <c r="F22" s="518">
        <v>100</v>
      </c>
      <c r="G22" s="517">
        <v>0</v>
      </c>
      <c r="H22" s="517">
        <v>0</v>
      </c>
      <c r="I22" s="517">
        <v>0</v>
      </c>
      <c r="J22" s="518">
        <v>0</v>
      </c>
      <c r="K22" s="517">
        <v>0</v>
      </c>
      <c r="L22" s="516">
        <v>9914</v>
      </c>
      <c r="M22" s="517">
        <v>9914</v>
      </c>
      <c r="N22" s="519">
        <v>100</v>
      </c>
    </row>
    <row r="23" spans="1:14" x14ac:dyDescent="0.3">
      <c r="A23" s="528" t="s">
        <v>687</v>
      </c>
      <c r="B23" s="515" t="s">
        <v>364</v>
      </c>
      <c r="C23" s="516">
        <v>0</v>
      </c>
      <c r="D23" s="517">
        <v>1751</v>
      </c>
      <c r="E23" s="517">
        <v>1751</v>
      </c>
      <c r="F23" s="518">
        <v>100</v>
      </c>
      <c r="G23" s="517">
        <v>0</v>
      </c>
      <c r="H23" s="517">
        <v>0</v>
      </c>
      <c r="I23" s="517">
        <v>0</v>
      </c>
      <c r="J23" s="518">
        <v>0</v>
      </c>
      <c r="K23" s="517">
        <v>0</v>
      </c>
      <c r="L23" s="516">
        <v>1751</v>
      </c>
      <c r="M23" s="517">
        <v>1751</v>
      </c>
      <c r="N23" s="519">
        <v>100</v>
      </c>
    </row>
    <row r="24" spans="1:14" x14ac:dyDescent="0.3">
      <c r="A24" s="528" t="s">
        <v>687</v>
      </c>
      <c r="B24" s="515" t="s">
        <v>394</v>
      </c>
      <c r="C24" s="516">
        <v>0</v>
      </c>
      <c r="D24" s="517">
        <v>120</v>
      </c>
      <c r="E24" s="517">
        <v>120</v>
      </c>
      <c r="F24" s="521">
        <v>100</v>
      </c>
      <c r="G24" s="527">
        <v>0</v>
      </c>
      <c r="H24" s="527">
        <v>0</v>
      </c>
      <c r="I24" s="527">
        <v>0</v>
      </c>
      <c r="J24" s="521">
        <v>0</v>
      </c>
      <c r="K24" s="527">
        <v>0</v>
      </c>
      <c r="L24" s="516">
        <v>120</v>
      </c>
      <c r="M24" s="517">
        <v>120</v>
      </c>
      <c r="N24" s="519">
        <v>100</v>
      </c>
    </row>
    <row r="25" spans="1:14" x14ac:dyDescent="0.3">
      <c r="A25" s="520" t="s">
        <v>687</v>
      </c>
      <c r="B25" s="515" t="s">
        <v>396</v>
      </c>
      <c r="C25" s="516">
        <v>0</v>
      </c>
      <c r="D25" s="517">
        <v>415</v>
      </c>
      <c r="E25" s="517">
        <v>415</v>
      </c>
      <c r="F25" s="525"/>
      <c r="G25" s="517">
        <v>0</v>
      </c>
      <c r="H25" s="517">
        <v>0</v>
      </c>
      <c r="I25" s="517">
        <v>0</v>
      </c>
      <c r="J25" s="525"/>
      <c r="K25" s="517">
        <v>0</v>
      </c>
      <c r="L25" s="516">
        <v>415</v>
      </c>
      <c r="M25" s="517">
        <v>415</v>
      </c>
      <c r="N25" s="519">
        <v>100</v>
      </c>
    </row>
    <row r="26" spans="1:14" x14ac:dyDescent="0.3">
      <c r="A26" s="520" t="s">
        <v>687</v>
      </c>
      <c r="B26" s="515" t="s">
        <v>397</v>
      </c>
      <c r="C26" s="516">
        <v>0</v>
      </c>
      <c r="D26" s="517">
        <v>81</v>
      </c>
      <c r="E26" s="517">
        <v>81</v>
      </c>
      <c r="F26" s="525"/>
      <c r="G26" s="517">
        <v>0</v>
      </c>
      <c r="H26" s="517">
        <v>0</v>
      </c>
      <c r="I26" s="517">
        <v>0</v>
      </c>
      <c r="J26" s="525"/>
      <c r="K26" s="517">
        <v>0</v>
      </c>
      <c r="L26" s="516">
        <v>81</v>
      </c>
      <c r="M26" s="517">
        <v>81</v>
      </c>
      <c r="N26" s="519">
        <v>100</v>
      </c>
    </row>
    <row r="27" spans="1:14" x14ac:dyDescent="0.3">
      <c r="A27" s="520" t="s">
        <v>687</v>
      </c>
      <c r="B27" s="515" t="s">
        <v>690</v>
      </c>
      <c r="C27" s="516">
        <v>0</v>
      </c>
      <c r="D27" s="517">
        <v>24</v>
      </c>
      <c r="E27" s="517">
        <v>24</v>
      </c>
      <c r="F27" s="525"/>
      <c r="G27" s="517">
        <v>0</v>
      </c>
      <c r="H27" s="517">
        <v>0</v>
      </c>
      <c r="I27" s="517">
        <v>0</v>
      </c>
      <c r="J27" s="525"/>
      <c r="K27" s="517">
        <v>0</v>
      </c>
      <c r="L27" s="516">
        <v>24</v>
      </c>
      <c r="M27" s="517">
        <v>24</v>
      </c>
      <c r="N27" s="519">
        <v>100</v>
      </c>
    </row>
    <row r="28" spans="1:14" x14ac:dyDescent="0.3">
      <c r="A28" s="520" t="s">
        <v>687</v>
      </c>
      <c r="B28" s="515" t="s">
        <v>399</v>
      </c>
      <c r="C28" s="516">
        <v>0</v>
      </c>
      <c r="D28" s="517">
        <v>309</v>
      </c>
      <c r="E28" s="517">
        <v>309</v>
      </c>
      <c r="F28" s="525"/>
      <c r="G28" s="517">
        <v>0</v>
      </c>
      <c r="H28" s="517">
        <v>0</v>
      </c>
      <c r="I28" s="517">
        <v>0</v>
      </c>
      <c r="J28" s="525"/>
      <c r="K28" s="517">
        <v>0</v>
      </c>
      <c r="L28" s="516">
        <v>309</v>
      </c>
      <c r="M28" s="517">
        <v>309</v>
      </c>
      <c r="N28" s="519">
        <v>100</v>
      </c>
    </row>
    <row r="29" spans="1:14" x14ac:dyDescent="0.3">
      <c r="A29" s="520" t="s">
        <v>687</v>
      </c>
      <c r="B29" s="515" t="s">
        <v>691</v>
      </c>
      <c r="C29" s="516">
        <v>0</v>
      </c>
      <c r="D29" s="517">
        <v>52</v>
      </c>
      <c r="E29" s="517">
        <v>52</v>
      </c>
      <c r="F29" s="518">
        <v>100</v>
      </c>
      <c r="G29" s="517">
        <v>0</v>
      </c>
      <c r="H29" s="517">
        <v>0</v>
      </c>
      <c r="I29" s="517">
        <v>0</v>
      </c>
      <c r="J29" s="518">
        <v>0</v>
      </c>
      <c r="K29" s="517">
        <v>0</v>
      </c>
      <c r="L29" s="516">
        <v>52</v>
      </c>
      <c r="M29" s="517">
        <v>52</v>
      </c>
      <c r="N29" s="519">
        <v>100</v>
      </c>
    </row>
    <row r="30" spans="1:14" x14ac:dyDescent="0.3">
      <c r="A30" s="520" t="s">
        <v>687</v>
      </c>
      <c r="B30" s="515" t="s">
        <v>692</v>
      </c>
      <c r="C30" s="516">
        <v>0</v>
      </c>
      <c r="D30" s="517">
        <v>57</v>
      </c>
      <c r="E30" s="517">
        <v>57</v>
      </c>
      <c r="F30" s="521">
        <v>100</v>
      </c>
      <c r="G30" s="527">
        <v>0</v>
      </c>
      <c r="H30" s="527">
        <v>0</v>
      </c>
      <c r="I30" s="527">
        <v>0</v>
      </c>
      <c r="J30" s="521">
        <v>0</v>
      </c>
      <c r="K30" s="517">
        <v>0</v>
      </c>
      <c r="L30" s="516">
        <v>57</v>
      </c>
      <c r="M30" s="517">
        <v>57</v>
      </c>
      <c r="N30" s="519">
        <v>100</v>
      </c>
    </row>
    <row r="31" spans="1:14" ht="31.95" customHeight="1" x14ac:dyDescent="0.3">
      <c r="A31" s="529" t="s">
        <v>693</v>
      </c>
      <c r="B31" s="522" t="s">
        <v>686</v>
      </c>
      <c r="C31" s="523">
        <v>76903</v>
      </c>
      <c r="D31" s="524">
        <v>68891</v>
      </c>
      <c r="E31" s="524">
        <v>66219</v>
      </c>
      <c r="F31" s="525">
        <v>96.121409182621818</v>
      </c>
      <c r="G31" s="524">
        <v>1120</v>
      </c>
      <c r="H31" s="524">
        <v>17030</v>
      </c>
      <c r="I31" s="524">
        <v>17030</v>
      </c>
      <c r="J31" s="525">
        <v>100</v>
      </c>
      <c r="K31" s="524">
        <v>78023</v>
      </c>
      <c r="L31" s="523">
        <v>85921</v>
      </c>
      <c r="M31" s="524">
        <v>83249</v>
      </c>
      <c r="N31" s="526">
        <v>96.890166548340915</v>
      </c>
    </row>
    <row r="32" spans="1:14" x14ac:dyDescent="0.3">
      <c r="A32" s="520" t="s">
        <v>687</v>
      </c>
      <c r="B32" s="515" t="s">
        <v>346</v>
      </c>
      <c r="C32" s="516">
        <v>0</v>
      </c>
      <c r="D32" s="517">
        <v>0</v>
      </c>
      <c r="E32" s="517">
        <v>0</v>
      </c>
      <c r="F32" s="521">
        <v>0</v>
      </c>
      <c r="G32" s="527">
        <v>0</v>
      </c>
      <c r="H32" s="527">
        <v>5541</v>
      </c>
      <c r="I32" s="527">
        <v>5541</v>
      </c>
      <c r="J32" s="521">
        <v>100</v>
      </c>
      <c r="K32" s="527">
        <v>0</v>
      </c>
      <c r="L32" s="516">
        <v>5541</v>
      </c>
      <c r="M32" s="517">
        <v>5541</v>
      </c>
      <c r="N32" s="519">
        <v>100</v>
      </c>
    </row>
    <row r="33" spans="1:14" x14ac:dyDescent="0.3">
      <c r="A33" s="520" t="s">
        <v>687</v>
      </c>
      <c r="B33" s="515" t="s">
        <v>348</v>
      </c>
      <c r="C33" s="516">
        <v>0</v>
      </c>
      <c r="D33" s="517">
        <v>2000</v>
      </c>
      <c r="E33" s="517">
        <v>1995</v>
      </c>
      <c r="F33" s="521">
        <v>99.75</v>
      </c>
      <c r="G33" s="527">
        <v>0</v>
      </c>
      <c r="H33" s="527">
        <v>7573</v>
      </c>
      <c r="I33" s="527">
        <v>7573</v>
      </c>
      <c r="J33" s="521">
        <v>100</v>
      </c>
      <c r="K33" s="527">
        <v>0</v>
      </c>
      <c r="L33" s="516">
        <v>9573</v>
      </c>
      <c r="M33" s="517">
        <v>9568</v>
      </c>
      <c r="N33" s="519">
        <v>99.947769769142383</v>
      </c>
    </row>
    <row r="34" spans="1:14" x14ac:dyDescent="0.3">
      <c r="A34" s="520" t="s">
        <v>687</v>
      </c>
      <c r="B34" s="515" t="s">
        <v>694</v>
      </c>
      <c r="C34" s="516">
        <v>0</v>
      </c>
      <c r="D34" s="517">
        <v>22035</v>
      </c>
      <c r="E34" s="517">
        <v>22035</v>
      </c>
      <c r="F34" s="521">
        <v>100</v>
      </c>
      <c r="G34" s="527">
        <v>0</v>
      </c>
      <c r="H34" s="527">
        <v>0</v>
      </c>
      <c r="I34" s="527">
        <v>0</v>
      </c>
      <c r="J34" s="521">
        <v>0</v>
      </c>
      <c r="K34" s="527">
        <v>0</v>
      </c>
      <c r="L34" s="516">
        <v>22035</v>
      </c>
      <c r="M34" s="517">
        <v>22035</v>
      </c>
      <c r="N34" s="519">
        <v>100</v>
      </c>
    </row>
    <row r="35" spans="1:14" x14ac:dyDescent="0.3">
      <c r="A35" s="520" t="s">
        <v>687</v>
      </c>
      <c r="B35" s="515" t="s">
        <v>355</v>
      </c>
      <c r="C35" s="516">
        <v>0</v>
      </c>
      <c r="D35" s="517">
        <v>16535</v>
      </c>
      <c r="E35" s="517">
        <v>16535</v>
      </c>
      <c r="F35" s="521">
        <v>100</v>
      </c>
      <c r="G35" s="527">
        <v>0</v>
      </c>
      <c r="H35" s="527">
        <v>153138</v>
      </c>
      <c r="I35" s="527">
        <v>153138</v>
      </c>
      <c r="J35" s="521">
        <v>100</v>
      </c>
      <c r="K35" s="527">
        <v>0</v>
      </c>
      <c r="L35" s="516">
        <v>169673</v>
      </c>
      <c r="M35" s="517">
        <v>169673</v>
      </c>
      <c r="N35" s="519">
        <v>100</v>
      </c>
    </row>
    <row r="36" spans="1:14" x14ac:dyDescent="0.3">
      <c r="A36" s="520" t="s">
        <v>687</v>
      </c>
      <c r="B36" s="515" t="s">
        <v>357</v>
      </c>
      <c r="C36" s="516">
        <v>0</v>
      </c>
      <c r="D36" s="517">
        <v>1727</v>
      </c>
      <c r="E36" s="517">
        <v>1727</v>
      </c>
      <c r="F36" s="521">
        <v>100</v>
      </c>
      <c r="G36" s="527">
        <v>0</v>
      </c>
      <c r="H36" s="527">
        <v>14746</v>
      </c>
      <c r="I36" s="527">
        <v>14746</v>
      </c>
      <c r="J36" s="521">
        <v>100</v>
      </c>
      <c r="K36" s="527">
        <v>0</v>
      </c>
      <c r="L36" s="516">
        <v>16473</v>
      </c>
      <c r="M36" s="517">
        <v>16473</v>
      </c>
      <c r="N36" s="519">
        <v>100</v>
      </c>
    </row>
    <row r="37" spans="1:14" x14ac:dyDescent="0.3">
      <c r="A37" s="520" t="s">
        <v>687</v>
      </c>
      <c r="B37" s="515" t="s">
        <v>358</v>
      </c>
      <c r="C37" s="516">
        <v>0</v>
      </c>
      <c r="D37" s="517">
        <v>198</v>
      </c>
      <c r="E37" s="517">
        <v>198</v>
      </c>
      <c r="F37" s="521">
        <v>100</v>
      </c>
      <c r="G37" s="527">
        <v>0</v>
      </c>
      <c r="H37" s="527">
        <v>127</v>
      </c>
      <c r="I37" s="527">
        <v>127</v>
      </c>
      <c r="J37" s="521">
        <v>100</v>
      </c>
      <c r="K37" s="527">
        <v>0</v>
      </c>
      <c r="L37" s="516">
        <v>325</v>
      </c>
      <c r="M37" s="517">
        <v>325</v>
      </c>
      <c r="N37" s="519">
        <v>100</v>
      </c>
    </row>
    <row r="38" spans="1:14" x14ac:dyDescent="0.3">
      <c r="A38" s="520" t="s">
        <v>687</v>
      </c>
      <c r="B38" s="515" t="s">
        <v>362</v>
      </c>
      <c r="C38" s="516">
        <v>0</v>
      </c>
      <c r="D38" s="517">
        <v>994</v>
      </c>
      <c r="E38" s="517">
        <v>994</v>
      </c>
      <c r="F38" s="521">
        <v>100</v>
      </c>
      <c r="G38" s="527">
        <v>0</v>
      </c>
      <c r="H38" s="527">
        <v>0</v>
      </c>
      <c r="I38" s="527">
        <v>0</v>
      </c>
      <c r="J38" s="521">
        <v>0</v>
      </c>
      <c r="K38" s="527">
        <v>0</v>
      </c>
      <c r="L38" s="516">
        <v>994</v>
      </c>
      <c r="M38" s="517">
        <v>994</v>
      </c>
      <c r="N38" s="519">
        <v>100</v>
      </c>
    </row>
    <row r="39" spans="1:14" x14ac:dyDescent="0.3">
      <c r="A39" s="520" t="s">
        <v>687</v>
      </c>
      <c r="B39" s="515" t="s">
        <v>364</v>
      </c>
      <c r="C39" s="516">
        <v>0</v>
      </c>
      <c r="D39" s="517">
        <v>0</v>
      </c>
      <c r="E39" s="517">
        <v>0</v>
      </c>
      <c r="F39" s="521">
        <v>0</v>
      </c>
      <c r="G39" s="527">
        <v>0</v>
      </c>
      <c r="H39" s="527">
        <v>0</v>
      </c>
      <c r="I39" s="527">
        <v>0</v>
      </c>
      <c r="J39" s="521">
        <v>0</v>
      </c>
      <c r="K39" s="527">
        <v>0</v>
      </c>
      <c r="L39" s="516">
        <v>0</v>
      </c>
      <c r="M39" s="517">
        <v>0</v>
      </c>
      <c r="N39" s="519">
        <v>0</v>
      </c>
    </row>
    <row r="40" spans="1:14" x14ac:dyDescent="0.3">
      <c r="A40" s="520" t="s">
        <v>687</v>
      </c>
      <c r="B40" s="515" t="s">
        <v>365</v>
      </c>
      <c r="C40" s="516">
        <v>0</v>
      </c>
      <c r="D40" s="517">
        <v>196</v>
      </c>
      <c r="E40" s="517">
        <v>196</v>
      </c>
      <c r="F40" s="521">
        <v>100</v>
      </c>
      <c r="G40" s="527">
        <v>0</v>
      </c>
      <c r="H40" s="527">
        <v>0</v>
      </c>
      <c r="I40" s="527">
        <v>0</v>
      </c>
      <c r="J40" s="521">
        <v>0</v>
      </c>
      <c r="K40" s="527">
        <v>0</v>
      </c>
      <c r="L40" s="516">
        <v>196</v>
      </c>
      <c r="M40" s="517">
        <v>196</v>
      </c>
      <c r="N40" s="519">
        <v>100</v>
      </c>
    </row>
    <row r="41" spans="1:14" x14ac:dyDescent="0.3">
      <c r="A41" s="520" t="s">
        <v>687</v>
      </c>
      <c r="B41" s="515" t="s">
        <v>378</v>
      </c>
      <c r="C41" s="516">
        <v>0</v>
      </c>
      <c r="D41" s="517">
        <v>76</v>
      </c>
      <c r="E41" s="517">
        <v>76</v>
      </c>
      <c r="F41" s="521">
        <v>100</v>
      </c>
      <c r="G41" s="527">
        <v>0</v>
      </c>
      <c r="H41" s="527">
        <v>708</v>
      </c>
      <c r="I41" s="527">
        <v>708</v>
      </c>
      <c r="J41" s="521">
        <v>100</v>
      </c>
      <c r="K41" s="527">
        <v>0</v>
      </c>
      <c r="L41" s="516">
        <v>784</v>
      </c>
      <c r="M41" s="517">
        <v>784</v>
      </c>
      <c r="N41" s="519">
        <v>100</v>
      </c>
    </row>
    <row r="42" spans="1:14" x14ac:dyDescent="0.3">
      <c r="A42" s="520" t="s">
        <v>687</v>
      </c>
      <c r="B42" s="515" t="s">
        <v>384</v>
      </c>
      <c r="C42" s="516">
        <v>0</v>
      </c>
      <c r="D42" s="517">
        <v>13244</v>
      </c>
      <c r="E42" s="517">
        <v>13244</v>
      </c>
      <c r="F42" s="518">
        <v>100</v>
      </c>
      <c r="G42" s="517">
        <v>0</v>
      </c>
      <c r="H42" s="517">
        <v>12692</v>
      </c>
      <c r="I42" s="517">
        <v>12692</v>
      </c>
      <c r="J42" s="518">
        <v>100</v>
      </c>
      <c r="K42" s="517">
        <v>0</v>
      </c>
      <c r="L42" s="516">
        <v>25936</v>
      </c>
      <c r="M42" s="517">
        <v>25936</v>
      </c>
      <c r="N42" s="519">
        <v>100</v>
      </c>
    </row>
    <row r="43" spans="1:14" x14ac:dyDescent="0.3">
      <c r="A43" s="520" t="s">
        <v>687</v>
      </c>
      <c r="B43" s="515" t="s">
        <v>386</v>
      </c>
      <c r="C43" s="516">
        <v>0</v>
      </c>
      <c r="D43" s="517">
        <v>104</v>
      </c>
      <c r="E43" s="517">
        <v>104</v>
      </c>
      <c r="F43" s="518">
        <v>100</v>
      </c>
      <c r="G43" s="517">
        <v>0</v>
      </c>
      <c r="H43" s="517">
        <v>237</v>
      </c>
      <c r="I43" s="517">
        <v>237</v>
      </c>
      <c r="J43" s="518">
        <v>100</v>
      </c>
      <c r="K43" s="517">
        <v>0</v>
      </c>
      <c r="L43" s="516">
        <v>341</v>
      </c>
      <c r="M43" s="517">
        <v>341</v>
      </c>
      <c r="N43" s="519">
        <v>100</v>
      </c>
    </row>
    <row r="44" spans="1:14" x14ac:dyDescent="0.3">
      <c r="A44" s="520" t="s">
        <v>687</v>
      </c>
      <c r="B44" s="515" t="s">
        <v>392</v>
      </c>
      <c r="C44" s="516">
        <v>0</v>
      </c>
      <c r="D44" s="517">
        <v>11950</v>
      </c>
      <c r="E44" s="517">
        <v>11950</v>
      </c>
      <c r="F44" s="530">
        <v>100</v>
      </c>
      <c r="G44" s="517">
        <v>0</v>
      </c>
      <c r="H44" s="517">
        <v>0</v>
      </c>
      <c r="I44" s="517">
        <v>0</v>
      </c>
      <c r="J44" s="530">
        <v>0</v>
      </c>
      <c r="K44" s="517">
        <v>0</v>
      </c>
      <c r="L44" s="516">
        <v>11950</v>
      </c>
      <c r="M44" s="517">
        <v>11950</v>
      </c>
      <c r="N44" s="519">
        <v>100</v>
      </c>
    </row>
    <row r="45" spans="1:14" x14ac:dyDescent="0.3">
      <c r="A45" s="520" t="s">
        <v>687</v>
      </c>
      <c r="B45" s="515" t="s">
        <v>396</v>
      </c>
      <c r="C45" s="516">
        <v>0</v>
      </c>
      <c r="D45" s="517">
        <v>3560</v>
      </c>
      <c r="E45" s="517">
        <v>3560</v>
      </c>
      <c r="F45" s="521">
        <v>100</v>
      </c>
      <c r="G45" s="517">
        <v>0</v>
      </c>
      <c r="H45" s="517">
        <v>26836</v>
      </c>
      <c r="I45" s="517">
        <v>26836</v>
      </c>
      <c r="J45" s="521">
        <v>100</v>
      </c>
      <c r="K45" s="517">
        <v>0</v>
      </c>
      <c r="L45" s="516">
        <v>30396</v>
      </c>
      <c r="M45" s="517">
        <v>30396</v>
      </c>
      <c r="N45" s="519">
        <v>100</v>
      </c>
    </row>
    <row r="46" spans="1:14" x14ac:dyDescent="0.3">
      <c r="A46" s="520" t="s">
        <v>687</v>
      </c>
      <c r="B46" s="515" t="s">
        <v>397</v>
      </c>
      <c r="C46" s="516">
        <v>0</v>
      </c>
      <c r="D46" s="517">
        <v>833</v>
      </c>
      <c r="E46" s="517">
        <v>833</v>
      </c>
      <c r="F46" s="521">
        <v>100</v>
      </c>
      <c r="G46" s="517">
        <v>0</v>
      </c>
      <c r="H46" s="517">
        <v>10307</v>
      </c>
      <c r="I46" s="517">
        <v>10307</v>
      </c>
      <c r="J46" s="521">
        <v>100</v>
      </c>
      <c r="K46" s="517">
        <v>0</v>
      </c>
      <c r="L46" s="516">
        <v>11140</v>
      </c>
      <c r="M46" s="517">
        <v>11140</v>
      </c>
      <c r="N46" s="519">
        <v>100</v>
      </c>
    </row>
    <row r="47" spans="1:14" x14ac:dyDescent="0.3">
      <c r="A47" s="520" t="s">
        <v>687</v>
      </c>
      <c r="B47" s="515" t="s">
        <v>690</v>
      </c>
      <c r="C47" s="516">
        <v>0</v>
      </c>
      <c r="D47" s="517">
        <v>212</v>
      </c>
      <c r="E47" s="517">
        <v>212</v>
      </c>
      <c r="F47" s="521">
        <v>100</v>
      </c>
      <c r="G47" s="517">
        <v>0</v>
      </c>
      <c r="H47" s="517">
        <v>1391</v>
      </c>
      <c r="I47" s="517">
        <v>1391</v>
      </c>
      <c r="J47" s="521">
        <v>100</v>
      </c>
      <c r="K47" s="517">
        <v>0</v>
      </c>
      <c r="L47" s="516">
        <v>1603</v>
      </c>
      <c r="M47" s="517">
        <v>1603</v>
      </c>
      <c r="N47" s="519">
        <v>100</v>
      </c>
    </row>
    <row r="48" spans="1:14" x14ac:dyDescent="0.3">
      <c r="A48" s="520" t="s">
        <v>687</v>
      </c>
      <c r="B48" s="515" t="s">
        <v>399</v>
      </c>
      <c r="C48" s="516">
        <v>0</v>
      </c>
      <c r="D48" s="517">
        <v>113</v>
      </c>
      <c r="E48" s="517">
        <v>113</v>
      </c>
      <c r="F48" s="521">
        <v>100</v>
      </c>
      <c r="G48" s="517">
        <v>0</v>
      </c>
      <c r="H48" s="517">
        <v>121</v>
      </c>
      <c r="I48" s="517">
        <v>121</v>
      </c>
      <c r="J48" s="521">
        <v>100</v>
      </c>
      <c r="K48" s="517">
        <v>0</v>
      </c>
      <c r="L48" s="516">
        <v>234</v>
      </c>
      <c r="M48" s="517">
        <v>234</v>
      </c>
      <c r="N48" s="519">
        <v>100</v>
      </c>
    </row>
    <row r="49" spans="1:14" x14ac:dyDescent="0.3">
      <c r="A49" s="520" t="s">
        <v>687</v>
      </c>
      <c r="B49" s="515" t="s">
        <v>691</v>
      </c>
      <c r="C49" s="516">
        <v>0</v>
      </c>
      <c r="D49" s="517">
        <v>195</v>
      </c>
      <c r="E49" s="517">
        <v>195</v>
      </c>
      <c r="F49" s="521">
        <v>100</v>
      </c>
      <c r="G49" s="517">
        <v>0</v>
      </c>
      <c r="H49" s="517">
        <v>21</v>
      </c>
      <c r="I49" s="517">
        <v>21</v>
      </c>
      <c r="J49" s="521">
        <v>100</v>
      </c>
      <c r="K49" s="517">
        <v>0</v>
      </c>
      <c r="L49" s="516">
        <v>216</v>
      </c>
      <c r="M49" s="517">
        <v>216</v>
      </c>
      <c r="N49" s="519">
        <v>100</v>
      </c>
    </row>
    <row r="50" spans="1:14" x14ac:dyDescent="0.3">
      <c r="A50" s="520" t="s">
        <v>687</v>
      </c>
      <c r="B50" s="515" t="s">
        <v>692</v>
      </c>
      <c r="C50" s="516">
        <v>0</v>
      </c>
      <c r="D50" s="517">
        <v>86</v>
      </c>
      <c r="E50" s="517">
        <v>86</v>
      </c>
      <c r="F50" s="518">
        <v>100</v>
      </c>
      <c r="G50" s="517">
        <v>0</v>
      </c>
      <c r="H50" s="517">
        <v>32</v>
      </c>
      <c r="I50" s="517">
        <v>32</v>
      </c>
      <c r="J50" s="518">
        <v>100</v>
      </c>
      <c r="K50" s="517">
        <v>0</v>
      </c>
      <c r="L50" s="516">
        <v>118</v>
      </c>
      <c r="M50" s="517">
        <v>118</v>
      </c>
      <c r="N50" s="519">
        <v>100</v>
      </c>
    </row>
    <row r="51" spans="1:14" x14ac:dyDescent="0.3">
      <c r="A51" s="520" t="s">
        <v>687</v>
      </c>
      <c r="B51" s="515" t="s">
        <v>695</v>
      </c>
      <c r="C51" s="516">
        <v>0</v>
      </c>
      <c r="D51" s="517">
        <v>305</v>
      </c>
      <c r="E51" s="517">
        <v>305</v>
      </c>
      <c r="F51" s="531">
        <v>100</v>
      </c>
      <c r="G51" s="527">
        <v>0</v>
      </c>
      <c r="H51" s="527">
        <v>1232</v>
      </c>
      <c r="I51" s="527">
        <v>1232</v>
      </c>
      <c r="J51" s="531">
        <v>100</v>
      </c>
      <c r="K51" s="527">
        <v>0</v>
      </c>
      <c r="L51" s="516">
        <v>1537</v>
      </c>
      <c r="M51" s="517">
        <v>1537</v>
      </c>
      <c r="N51" s="519">
        <v>100</v>
      </c>
    </row>
    <row r="52" spans="1:14" x14ac:dyDescent="0.3">
      <c r="A52" s="520" t="s">
        <v>687</v>
      </c>
      <c r="B52" s="515" t="s">
        <v>409</v>
      </c>
      <c r="C52" s="516">
        <v>0</v>
      </c>
      <c r="D52" s="517">
        <v>2190</v>
      </c>
      <c r="E52" s="517">
        <v>2190</v>
      </c>
      <c r="F52" s="521">
        <v>100</v>
      </c>
      <c r="G52" s="527">
        <v>0</v>
      </c>
      <c r="H52" s="527">
        <v>192</v>
      </c>
      <c r="I52" s="527">
        <v>192</v>
      </c>
      <c r="J52" s="521">
        <v>100</v>
      </c>
      <c r="K52" s="527">
        <v>0</v>
      </c>
      <c r="L52" s="516">
        <v>2382</v>
      </c>
      <c r="M52" s="517">
        <v>2382</v>
      </c>
      <c r="N52" s="519">
        <v>100</v>
      </c>
    </row>
    <row r="53" spans="1:14" x14ac:dyDescent="0.3">
      <c r="A53" s="520" t="s">
        <v>687</v>
      </c>
      <c r="B53" s="515" t="s">
        <v>696</v>
      </c>
      <c r="C53" s="516">
        <v>0</v>
      </c>
      <c r="D53" s="517">
        <v>491</v>
      </c>
      <c r="E53" s="517">
        <v>491</v>
      </c>
      <c r="F53" s="518">
        <v>100</v>
      </c>
      <c r="G53" s="517">
        <v>0</v>
      </c>
      <c r="H53" s="517">
        <v>690</v>
      </c>
      <c r="I53" s="517">
        <v>690</v>
      </c>
      <c r="J53" s="518">
        <v>100</v>
      </c>
      <c r="K53" s="517">
        <v>0</v>
      </c>
      <c r="L53" s="516">
        <v>1181</v>
      </c>
      <c r="M53" s="517">
        <v>1181</v>
      </c>
      <c r="N53" s="519">
        <v>100</v>
      </c>
    </row>
    <row r="54" spans="1:14" x14ac:dyDescent="0.3">
      <c r="A54" s="520" t="s">
        <v>697</v>
      </c>
      <c r="B54" s="522" t="s">
        <v>686</v>
      </c>
      <c r="C54" s="523">
        <v>6731</v>
      </c>
      <c r="D54" s="524">
        <v>6573</v>
      </c>
      <c r="E54" s="524">
        <v>6553</v>
      </c>
      <c r="F54" s="525">
        <v>99.695724935341545</v>
      </c>
      <c r="G54" s="524">
        <v>616</v>
      </c>
      <c r="H54" s="524">
        <v>205</v>
      </c>
      <c r="I54" s="524">
        <v>203</v>
      </c>
      <c r="J54" s="525">
        <v>99.024390243902445</v>
      </c>
      <c r="K54" s="524">
        <v>7347</v>
      </c>
      <c r="L54" s="523">
        <v>6778</v>
      </c>
      <c r="M54" s="524">
        <v>6756</v>
      </c>
      <c r="N54" s="526">
        <v>99.675420478017116</v>
      </c>
    </row>
    <row r="55" spans="1:14" x14ac:dyDescent="0.3">
      <c r="A55" s="520" t="s">
        <v>687</v>
      </c>
      <c r="B55" s="515" t="s">
        <v>346</v>
      </c>
      <c r="C55" s="516">
        <v>0</v>
      </c>
      <c r="D55" s="517">
        <v>0</v>
      </c>
      <c r="E55" s="517">
        <v>0</v>
      </c>
      <c r="F55" s="518">
        <v>0</v>
      </c>
      <c r="G55" s="517">
        <v>0</v>
      </c>
      <c r="H55" s="517">
        <v>156</v>
      </c>
      <c r="I55" s="517">
        <v>156</v>
      </c>
      <c r="J55" s="518">
        <v>100</v>
      </c>
      <c r="K55" s="517">
        <v>0</v>
      </c>
      <c r="L55" s="516">
        <v>156</v>
      </c>
      <c r="M55" s="517">
        <v>156</v>
      </c>
      <c r="N55" s="519">
        <v>100</v>
      </c>
    </row>
    <row r="56" spans="1:14" x14ac:dyDescent="0.3">
      <c r="A56" s="520" t="s">
        <v>687</v>
      </c>
      <c r="B56" s="515" t="s">
        <v>348</v>
      </c>
      <c r="C56" s="516">
        <v>0</v>
      </c>
      <c r="D56" s="517">
        <v>0</v>
      </c>
      <c r="E56" s="517">
        <v>0</v>
      </c>
      <c r="F56" s="518">
        <v>0</v>
      </c>
      <c r="G56" s="517">
        <v>0</v>
      </c>
      <c r="H56" s="517">
        <v>42</v>
      </c>
      <c r="I56" s="517">
        <v>42</v>
      </c>
      <c r="J56" s="518">
        <v>100</v>
      </c>
      <c r="K56" s="517">
        <v>0</v>
      </c>
      <c r="L56" s="516">
        <v>42</v>
      </c>
      <c r="M56" s="517">
        <v>42</v>
      </c>
      <c r="N56" s="519">
        <v>100</v>
      </c>
    </row>
    <row r="57" spans="1:14" x14ac:dyDescent="0.3">
      <c r="A57" s="520" t="s">
        <v>687</v>
      </c>
      <c r="B57" s="515">
        <v>70</v>
      </c>
      <c r="C57" s="516">
        <v>0</v>
      </c>
      <c r="D57" s="517">
        <v>0</v>
      </c>
      <c r="E57" s="517">
        <v>0</v>
      </c>
      <c r="F57" s="518">
        <v>0</v>
      </c>
      <c r="G57" s="517">
        <v>0</v>
      </c>
      <c r="H57" s="517">
        <v>0</v>
      </c>
      <c r="I57" s="517">
        <v>0</v>
      </c>
      <c r="J57" s="518">
        <v>0</v>
      </c>
      <c r="K57" s="517">
        <v>0</v>
      </c>
      <c r="L57" s="516">
        <v>0</v>
      </c>
      <c r="M57" s="517">
        <v>0</v>
      </c>
      <c r="N57" s="519">
        <v>0</v>
      </c>
    </row>
    <row r="58" spans="1:14" x14ac:dyDescent="0.3">
      <c r="A58" s="520" t="s">
        <v>698</v>
      </c>
      <c r="B58" s="522" t="s">
        <v>686</v>
      </c>
      <c r="C58" s="523">
        <v>15845</v>
      </c>
      <c r="D58" s="524">
        <v>14001</v>
      </c>
      <c r="E58" s="524">
        <v>13998</v>
      </c>
      <c r="F58" s="525">
        <v>99.978572959074356</v>
      </c>
      <c r="G58" s="524">
        <v>350</v>
      </c>
      <c r="H58" s="524">
        <v>27</v>
      </c>
      <c r="I58" s="524">
        <v>27</v>
      </c>
      <c r="J58" s="525">
        <v>100</v>
      </c>
      <c r="K58" s="524">
        <v>16195</v>
      </c>
      <c r="L58" s="523">
        <v>14028</v>
      </c>
      <c r="M58" s="524">
        <v>14025</v>
      </c>
      <c r="N58" s="526">
        <v>99.978614200171094</v>
      </c>
    </row>
    <row r="59" spans="1:14" x14ac:dyDescent="0.3">
      <c r="A59" s="520" t="s">
        <v>687</v>
      </c>
      <c r="B59" s="515" t="s">
        <v>344</v>
      </c>
      <c r="C59" s="516">
        <v>0</v>
      </c>
      <c r="D59" s="517">
        <v>0</v>
      </c>
      <c r="E59" s="517">
        <v>0</v>
      </c>
      <c r="F59" s="518">
        <v>0</v>
      </c>
      <c r="G59" s="517">
        <v>0</v>
      </c>
      <c r="H59" s="517">
        <v>40</v>
      </c>
      <c r="I59" s="517">
        <v>40</v>
      </c>
      <c r="J59" s="518">
        <v>100</v>
      </c>
      <c r="K59" s="517">
        <v>0</v>
      </c>
      <c r="L59" s="516">
        <v>40</v>
      </c>
      <c r="M59" s="517">
        <v>40</v>
      </c>
      <c r="N59" s="519">
        <v>100</v>
      </c>
    </row>
    <row r="60" spans="1:14" x14ac:dyDescent="0.3">
      <c r="A60" s="520" t="s">
        <v>687</v>
      </c>
      <c r="B60" s="515" t="s">
        <v>362</v>
      </c>
      <c r="C60" s="516">
        <v>0</v>
      </c>
      <c r="D60" s="517">
        <v>241</v>
      </c>
      <c r="E60" s="517">
        <v>241</v>
      </c>
      <c r="F60" s="518">
        <v>100</v>
      </c>
      <c r="G60" s="517">
        <v>0</v>
      </c>
      <c r="H60" s="517">
        <v>0</v>
      </c>
      <c r="I60" s="517">
        <v>0</v>
      </c>
      <c r="J60" s="518">
        <v>0</v>
      </c>
      <c r="K60" s="517">
        <v>0</v>
      </c>
      <c r="L60" s="516">
        <v>241</v>
      </c>
      <c r="M60" s="517">
        <v>241</v>
      </c>
      <c r="N60" s="519">
        <v>100</v>
      </c>
    </row>
    <row r="61" spans="1:14" x14ac:dyDescent="0.3">
      <c r="A61" s="520" t="s">
        <v>687</v>
      </c>
      <c r="B61" s="515" t="s">
        <v>365</v>
      </c>
      <c r="C61" s="516">
        <v>0</v>
      </c>
      <c r="D61" s="517">
        <v>67</v>
      </c>
      <c r="E61" s="517">
        <v>67</v>
      </c>
      <c r="F61" s="518">
        <v>100</v>
      </c>
      <c r="G61" s="517">
        <v>0</v>
      </c>
      <c r="H61" s="517">
        <v>0</v>
      </c>
      <c r="I61" s="517">
        <v>0</v>
      </c>
      <c r="J61" s="518">
        <v>0</v>
      </c>
      <c r="K61" s="517">
        <v>0</v>
      </c>
      <c r="L61" s="516">
        <v>67</v>
      </c>
      <c r="M61" s="517">
        <v>67</v>
      </c>
      <c r="N61" s="519">
        <v>100</v>
      </c>
    </row>
    <row r="62" spans="1:14" x14ac:dyDescent="0.3">
      <c r="A62" s="520" t="s">
        <v>687</v>
      </c>
      <c r="B62" s="515" t="s">
        <v>396</v>
      </c>
      <c r="C62" s="516">
        <v>0</v>
      </c>
      <c r="D62" s="517">
        <v>0</v>
      </c>
      <c r="E62" s="517">
        <v>0</v>
      </c>
      <c r="F62" s="521">
        <v>0</v>
      </c>
      <c r="G62" s="517">
        <v>0</v>
      </c>
      <c r="H62" s="517">
        <v>0</v>
      </c>
      <c r="I62" s="517">
        <v>0</v>
      </c>
      <c r="J62" s="518">
        <v>0</v>
      </c>
      <c r="K62" s="517">
        <v>0</v>
      </c>
      <c r="L62" s="516">
        <v>0</v>
      </c>
      <c r="M62" s="517">
        <v>0</v>
      </c>
      <c r="N62" s="519">
        <v>0</v>
      </c>
    </row>
    <row r="63" spans="1:14" x14ac:dyDescent="0.3">
      <c r="A63" s="520" t="s">
        <v>687</v>
      </c>
      <c r="B63" s="515" t="s">
        <v>397</v>
      </c>
      <c r="C63" s="516">
        <v>0</v>
      </c>
      <c r="D63" s="517">
        <v>0</v>
      </c>
      <c r="E63" s="517">
        <v>0</v>
      </c>
      <c r="F63" s="521">
        <v>0</v>
      </c>
      <c r="G63" s="517">
        <v>0</v>
      </c>
      <c r="H63" s="517">
        <v>0</v>
      </c>
      <c r="I63" s="517">
        <v>0</v>
      </c>
      <c r="J63" s="518">
        <v>0</v>
      </c>
      <c r="K63" s="517">
        <v>0</v>
      </c>
      <c r="L63" s="516">
        <v>0</v>
      </c>
      <c r="M63" s="517">
        <v>0</v>
      </c>
      <c r="N63" s="519">
        <v>0</v>
      </c>
    </row>
    <row r="64" spans="1:14" x14ac:dyDescent="0.3">
      <c r="A64" s="520" t="s">
        <v>687</v>
      </c>
      <c r="B64" s="515" t="s">
        <v>690</v>
      </c>
      <c r="C64" s="516">
        <v>0</v>
      </c>
      <c r="D64" s="517">
        <v>0</v>
      </c>
      <c r="E64" s="517">
        <v>0</v>
      </c>
      <c r="F64" s="521">
        <v>0</v>
      </c>
      <c r="G64" s="517">
        <v>0</v>
      </c>
      <c r="H64" s="517">
        <v>0</v>
      </c>
      <c r="I64" s="517">
        <v>0</v>
      </c>
      <c r="J64" s="518">
        <v>0</v>
      </c>
      <c r="K64" s="517">
        <v>0</v>
      </c>
      <c r="L64" s="516">
        <v>0</v>
      </c>
      <c r="M64" s="517">
        <v>0</v>
      </c>
      <c r="N64" s="519">
        <v>0</v>
      </c>
    </row>
    <row r="65" spans="1:14" x14ac:dyDescent="0.3">
      <c r="A65" s="520" t="s">
        <v>687</v>
      </c>
      <c r="B65" s="515" t="s">
        <v>399</v>
      </c>
      <c r="C65" s="516">
        <v>0</v>
      </c>
      <c r="D65" s="517">
        <v>532</v>
      </c>
      <c r="E65" s="517">
        <v>532</v>
      </c>
      <c r="F65" s="521">
        <v>100</v>
      </c>
      <c r="G65" s="517">
        <v>0</v>
      </c>
      <c r="H65" s="517">
        <v>0</v>
      </c>
      <c r="I65" s="517">
        <v>0</v>
      </c>
      <c r="J65" s="518">
        <v>0</v>
      </c>
      <c r="K65" s="517">
        <v>0</v>
      </c>
      <c r="L65" s="516">
        <v>532</v>
      </c>
      <c r="M65" s="517">
        <v>532</v>
      </c>
      <c r="N65" s="519">
        <v>100</v>
      </c>
    </row>
    <row r="66" spans="1:14" x14ac:dyDescent="0.3">
      <c r="A66" s="520" t="s">
        <v>687</v>
      </c>
      <c r="B66" s="515" t="s">
        <v>691</v>
      </c>
      <c r="C66" s="516">
        <v>0</v>
      </c>
      <c r="D66" s="517">
        <v>135</v>
      </c>
      <c r="E66" s="517">
        <v>135</v>
      </c>
      <c r="F66" s="521">
        <v>100</v>
      </c>
      <c r="G66" s="517">
        <v>0</v>
      </c>
      <c r="H66" s="517">
        <v>0</v>
      </c>
      <c r="I66" s="517">
        <v>0</v>
      </c>
      <c r="J66" s="518">
        <v>0</v>
      </c>
      <c r="K66" s="517">
        <v>0</v>
      </c>
      <c r="L66" s="516">
        <v>135</v>
      </c>
      <c r="M66" s="517">
        <v>135</v>
      </c>
      <c r="N66" s="519">
        <v>100</v>
      </c>
    </row>
    <row r="67" spans="1:14" x14ac:dyDescent="0.3">
      <c r="A67" s="520" t="s">
        <v>687</v>
      </c>
      <c r="B67" s="515" t="s">
        <v>692</v>
      </c>
      <c r="C67" s="516">
        <v>0</v>
      </c>
      <c r="D67" s="517">
        <v>135</v>
      </c>
      <c r="E67" s="517">
        <v>135</v>
      </c>
      <c r="F67" s="521">
        <v>100</v>
      </c>
      <c r="G67" s="517">
        <v>0</v>
      </c>
      <c r="H67" s="517">
        <v>0</v>
      </c>
      <c r="I67" s="517">
        <v>0</v>
      </c>
      <c r="J67" s="518">
        <v>0</v>
      </c>
      <c r="K67" s="517">
        <v>0</v>
      </c>
      <c r="L67" s="516">
        <v>135</v>
      </c>
      <c r="M67" s="517">
        <v>135</v>
      </c>
      <c r="N67" s="519">
        <v>100</v>
      </c>
    </row>
    <row r="68" spans="1:14" x14ac:dyDescent="0.3">
      <c r="A68" s="520" t="s">
        <v>699</v>
      </c>
      <c r="B68" s="522" t="s">
        <v>686</v>
      </c>
      <c r="C68" s="523">
        <v>113452</v>
      </c>
      <c r="D68" s="524">
        <v>112905</v>
      </c>
      <c r="E68" s="524">
        <v>111523</v>
      </c>
      <c r="F68" s="525">
        <v>98.775962092024272</v>
      </c>
      <c r="G68" s="524">
        <v>1971</v>
      </c>
      <c r="H68" s="524">
        <v>1309</v>
      </c>
      <c r="I68" s="524">
        <v>1309</v>
      </c>
      <c r="J68" s="525">
        <v>100</v>
      </c>
      <c r="K68" s="524">
        <v>115423</v>
      </c>
      <c r="L68" s="523">
        <v>114214</v>
      </c>
      <c r="M68" s="524">
        <v>112832</v>
      </c>
      <c r="N68" s="526">
        <v>98.789990719176274</v>
      </c>
    </row>
    <row r="69" spans="1:14" x14ac:dyDescent="0.3">
      <c r="A69" s="520" t="s">
        <v>687</v>
      </c>
      <c r="B69" s="515" t="s">
        <v>346</v>
      </c>
      <c r="C69" s="516">
        <v>0</v>
      </c>
      <c r="D69" s="517">
        <v>0</v>
      </c>
      <c r="E69" s="517">
        <v>0</v>
      </c>
      <c r="F69" s="521">
        <v>0</v>
      </c>
      <c r="G69" s="517">
        <v>0</v>
      </c>
      <c r="H69" s="517">
        <v>1228</v>
      </c>
      <c r="I69" s="517">
        <v>1227</v>
      </c>
      <c r="J69" s="518">
        <v>99.918566775244301</v>
      </c>
      <c r="K69" s="517">
        <v>0</v>
      </c>
      <c r="L69" s="516">
        <v>1228</v>
      </c>
      <c r="M69" s="517">
        <v>1227</v>
      </c>
      <c r="N69" s="519">
        <v>99.918566775244301</v>
      </c>
    </row>
    <row r="70" spans="1:14" x14ac:dyDescent="0.3">
      <c r="A70" s="520" t="s">
        <v>687</v>
      </c>
      <c r="B70" s="515" t="s">
        <v>348</v>
      </c>
      <c r="C70" s="516">
        <v>0</v>
      </c>
      <c r="D70" s="517">
        <v>0</v>
      </c>
      <c r="E70" s="517">
        <v>0</v>
      </c>
      <c r="F70" s="521">
        <v>0</v>
      </c>
      <c r="G70" s="517">
        <v>0</v>
      </c>
      <c r="H70" s="517">
        <v>3178</v>
      </c>
      <c r="I70" s="517">
        <v>3175</v>
      </c>
      <c r="J70" s="518">
        <v>99.905601006922595</v>
      </c>
      <c r="K70" s="517">
        <v>0</v>
      </c>
      <c r="L70" s="516">
        <v>3178</v>
      </c>
      <c r="M70" s="517">
        <v>3175</v>
      </c>
      <c r="N70" s="519">
        <v>99.905601006922595</v>
      </c>
    </row>
    <row r="71" spans="1:14" x14ac:dyDescent="0.3">
      <c r="A71" s="520" t="s">
        <v>700</v>
      </c>
      <c r="B71" s="522" t="s">
        <v>686</v>
      </c>
      <c r="C71" s="523">
        <v>11448</v>
      </c>
      <c r="D71" s="524">
        <v>12569</v>
      </c>
      <c r="E71" s="524">
        <v>12562</v>
      </c>
      <c r="F71" s="525">
        <v>99.94430742302491</v>
      </c>
      <c r="G71" s="524">
        <v>85</v>
      </c>
      <c r="H71" s="524">
        <v>240</v>
      </c>
      <c r="I71" s="524">
        <v>240</v>
      </c>
      <c r="J71" s="525">
        <v>100</v>
      </c>
      <c r="K71" s="524">
        <v>11533</v>
      </c>
      <c r="L71" s="523">
        <v>12809</v>
      </c>
      <c r="M71" s="524">
        <v>12802</v>
      </c>
      <c r="N71" s="526">
        <v>99.945350925130768</v>
      </c>
    </row>
    <row r="72" spans="1:14" x14ac:dyDescent="0.3">
      <c r="A72" s="520" t="s">
        <v>687</v>
      </c>
      <c r="B72" s="515" t="s">
        <v>348</v>
      </c>
      <c r="C72" s="516">
        <v>0</v>
      </c>
      <c r="D72" s="517">
        <v>0</v>
      </c>
      <c r="E72" s="517">
        <v>0</v>
      </c>
      <c r="F72" s="521">
        <v>0</v>
      </c>
      <c r="G72" s="517">
        <v>0</v>
      </c>
      <c r="H72" s="517">
        <v>59</v>
      </c>
      <c r="I72" s="517">
        <v>59</v>
      </c>
      <c r="J72" s="518">
        <v>100</v>
      </c>
      <c r="K72" s="517">
        <v>0</v>
      </c>
      <c r="L72" s="516">
        <v>59</v>
      </c>
      <c r="M72" s="517">
        <v>59</v>
      </c>
      <c r="N72" s="519">
        <v>100</v>
      </c>
    </row>
    <row r="73" spans="1:14" x14ac:dyDescent="0.3">
      <c r="A73" s="520" t="s">
        <v>687</v>
      </c>
      <c r="B73" s="515" t="s">
        <v>362</v>
      </c>
      <c r="C73" s="516">
        <v>0</v>
      </c>
      <c r="D73" s="517">
        <v>151</v>
      </c>
      <c r="E73" s="517">
        <v>151</v>
      </c>
      <c r="F73" s="532">
        <v>100</v>
      </c>
      <c r="G73" s="517">
        <v>0</v>
      </c>
      <c r="H73" s="517">
        <v>0</v>
      </c>
      <c r="I73" s="517">
        <v>0</v>
      </c>
      <c r="J73" s="532">
        <v>0</v>
      </c>
      <c r="K73" s="517">
        <v>0</v>
      </c>
      <c r="L73" s="516">
        <v>151</v>
      </c>
      <c r="M73" s="517">
        <v>151</v>
      </c>
      <c r="N73" s="519">
        <v>100</v>
      </c>
    </row>
    <row r="74" spans="1:14" x14ac:dyDescent="0.3">
      <c r="A74" s="520" t="s">
        <v>687</v>
      </c>
      <c r="B74" s="515" t="s">
        <v>365</v>
      </c>
      <c r="C74" s="516">
        <v>0</v>
      </c>
      <c r="D74" s="517">
        <v>11</v>
      </c>
      <c r="E74" s="517">
        <v>11</v>
      </c>
      <c r="F74" s="532">
        <v>100</v>
      </c>
      <c r="G74" s="517">
        <v>0</v>
      </c>
      <c r="H74" s="517">
        <v>0</v>
      </c>
      <c r="I74" s="517">
        <v>0</v>
      </c>
      <c r="J74" s="532">
        <v>0</v>
      </c>
      <c r="K74" s="517">
        <v>0</v>
      </c>
      <c r="L74" s="516">
        <v>11</v>
      </c>
      <c r="M74" s="517">
        <v>11</v>
      </c>
      <c r="N74" s="519">
        <v>100</v>
      </c>
    </row>
    <row r="75" spans="1:14" x14ac:dyDescent="0.3">
      <c r="A75" s="520" t="s">
        <v>687</v>
      </c>
      <c r="B75" s="515" t="s">
        <v>396</v>
      </c>
      <c r="C75" s="516">
        <v>0</v>
      </c>
      <c r="D75" s="517">
        <v>100</v>
      </c>
      <c r="E75" s="517">
        <v>100</v>
      </c>
      <c r="F75" s="532">
        <v>100</v>
      </c>
      <c r="G75" s="517">
        <v>0</v>
      </c>
      <c r="H75" s="517">
        <v>89</v>
      </c>
      <c r="I75" s="517">
        <v>89</v>
      </c>
      <c r="J75" s="532">
        <v>100</v>
      </c>
      <c r="K75" s="517">
        <v>0</v>
      </c>
      <c r="L75" s="516">
        <v>189</v>
      </c>
      <c r="M75" s="517">
        <v>189</v>
      </c>
      <c r="N75" s="519">
        <v>100</v>
      </c>
    </row>
    <row r="76" spans="1:14" x14ac:dyDescent="0.3">
      <c r="A76" s="520" t="s">
        <v>687</v>
      </c>
      <c r="B76" s="515" t="s">
        <v>397</v>
      </c>
      <c r="C76" s="516">
        <v>0</v>
      </c>
      <c r="D76" s="517">
        <v>18</v>
      </c>
      <c r="E76" s="517">
        <v>18</v>
      </c>
      <c r="F76" s="532">
        <v>100</v>
      </c>
      <c r="G76" s="517">
        <v>0</v>
      </c>
      <c r="H76" s="517">
        <v>16</v>
      </c>
      <c r="I76" s="517">
        <v>16</v>
      </c>
      <c r="J76" s="532">
        <v>100</v>
      </c>
      <c r="K76" s="517">
        <v>0</v>
      </c>
      <c r="L76" s="516">
        <v>34</v>
      </c>
      <c r="M76" s="517">
        <v>34</v>
      </c>
      <c r="N76" s="519">
        <v>100</v>
      </c>
    </row>
    <row r="77" spans="1:14" x14ac:dyDescent="0.3">
      <c r="A77" s="520" t="s">
        <v>687</v>
      </c>
      <c r="B77" s="515" t="s">
        <v>690</v>
      </c>
      <c r="C77" s="516">
        <v>0</v>
      </c>
      <c r="D77" s="517">
        <v>15</v>
      </c>
      <c r="E77" s="517">
        <v>15</v>
      </c>
      <c r="F77" s="532">
        <v>100</v>
      </c>
      <c r="G77" s="517">
        <v>0</v>
      </c>
      <c r="H77" s="517">
        <v>14</v>
      </c>
      <c r="I77" s="517">
        <v>14</v>
      </c>
      <c r="J77" s="532">
        <v>100</v>
      </c>
      <c r="K77" s="517">
        <v>0</v>
      </c>
      <c r="L77" s="516">
        <v>29</v>
      </c>
      <c r="M77" s="517">
        <v>29</v>
      </c>
      <c r="N77" s="519">
        <v>100</v>
      </c>
    </row>
    <row r="78" spans="1:14" x14ac:dyDescent="0.3">
      <c r="A78" s="520" t="s">
        <v>687</v>
      </c>
      <c r="B78" s="515" t="s">
        <v>399</v>
      </c>
      <c r="C78" s="516">
        <v>0</v>
      </c>
      <c r="D78" s="517">
        <v>19</v>
      </c>
      <c r="E78" s="517">
        <v>19</v>
      </c>
      <c r="F78" s="532">
        <v>100</v>
      </c>
      <c r="G78" s="517">
        <v>0</v>
      </c>
      <c r="H78" s="517">
        <v>0</v>
      </c>
      <c r="I78" s="517">
        <v>0</v>
      </c>
      <c r="J78" s="532">
        <v>0</v>
      </c>
      <c r="K78" s="517">
        <v>0</v>
      </c>
      <c r="L78" s="516">
        <v>19</v>
      </c>
      <c r="M78" s="517">
        <v>19</v>
      </c>
      <c r="N78" s="519">
        <v>100</v>
      </c>
    </row>
    <row r="79" spans="1:14" x14ac:dyDescent="0.3">
      <c r="A79" s="520" t="s">
        <v>687</v>
      </c>
      <c r="B79" s="515" t="s">
        <v>691</v>
      </c>
      <c r="C79" s="516">
        <v>0</v>
      </c>
      <c r="D79" s="517">
        <v>27</v>
      </c>
      <c r="E79" s="517">
        <v>27</v>
      </c>
      <c r="F79" s="532">
        <v>100</v>
      </c>
      <c r="G79" s="517">
        <v>0</v>
      </c>
      <c r="H79" s="517">
        <v>0</v>
      </c>
      <c r="I79" s="517">
        <v>0</v>
      </c>
      <c r="J79" s="532">
        <v>0</v>
      </c>
      <c r="K79" s="517">
        <v>0</v>
      </c>
      <c r="L79" s="516">
        <v>27</v>
      </c>
      <c r="M79" s="517">
        <v>27</v>
      </c>
      <c r="N79" s="519">
        <v>100</v>
      </c>
    </row>
    <row r="80" spans="1:14" x14ac:dyDescent="0.3">
      <c r="A80" s="520" t="s">
        <v>687</v>
      </c>
      <c r="B80" s="515" t="s">
        <v>692</v>
      </c>
      <c r="C80" s="516">
        <v>0</v>
      </c>
      <c r="D80" s="517">
        <v>28</v>
      </c>
      <c r="E80" s="517">
        <v>28</v>
      </c>
      <c r="F80" s="532">
        <v>100</v>
      </c>
      <c r="G80" s="517">
        <v>0</v>
      </c>
      <c r="H80" s="517">
        <v>0</v>
      </c>
      <c r="I80" s="517">
        <v>0</v>
      </c>
      <c r="J80" s="532">
        <v>0</v>
      </c>
      <c r="K80" s="517">
        <v>0</v>
      </c>
      <c r="L80" s="516">
        <v>28</v>
      </c>
      <c r="M80" s="517">
        <v>28</v>
      </c>
      <c r="N80" s="519">
        <v>100</v>
      </c>
    </row>
    <row r="81" spans="1:14" x14ac:dyDescent="0.3">
      <c r="A81" s="520" t="s">
        <v>701</v>
      </c>
      <c r="B81" s="522" t="s">
        <v>686</v>
      </c>
      <c r="C81" s="523">
        <v>59965</v>
      </c>
      <c r="D81" s="524">
        <v>64727</v>
      </c>
      <c r="E81" s="524">
        <v>64727</v>
      </c>
      <c r="F81" s="525">
        <v>100</v>
      </c>
      <c r="G81" s="524">
        <v>0</v>
      </c>
      <c r="H81" s="524">
        <v>3000</v>
      </c>
      <c r="I81" s="524">
        <v>3000</v>
      </c>
      <c r="J81" s="525">
        <v>100</v>
      </c>
      <c r="K81" s="524">
        <v>59965</v>
      </c>
      <c r="L81" s="523">
        <v>67727</v>
      </c>
      <c r="M81" s="524">
        <v>67727</v>
      </c>
      <c r="N81" s="526">
        <v>100</v>
      </c>
    </row>
    <row r="82" spans="1:14" x14ac:dyDescent="0.3">
      <c r="A82" s="520" t="s">
        <v>687</v>
      </c>
      <c r="B82" s="515" t="s">
        <v>346</v>
      </c>
      <c r="C82" s="516">
        <v>0</v>
      </c>
      <c r="D82" s="517">
        <v>0</v>
      </c>
      <c r="E82" s="517">
        <v>0</v>
      </c>
      <c r="F82" s="532">
        <v>0</v>
      </c>
      <c r="G82" s="517">
        <v>0</v>
      </c>
      <c r="H82" s="517">
        <v>4</v>
      </c>
      <c r="I82" s="517">
        <v>4</v>
      </c>
      <c r="J82" s="532">
        <v>100</v>
      </c>
      <c r="K82" s="517">
        <v>0</v>
      </c>
      <c r="L82" s="516">
        <v>4</v>
      </c>
      <c r="M82" s="517">
        <v>4</v>
      </c>
      <c r="N82" s="519">
        <v>100</v>
      </c>
    </row>
    <row r="83" spans="1:14" x14ac:dyDescent="0.3">
      <c r="A83" s="520" t="s">
        <v>687</v>
      </c>
      <c r="B83" s="515" t="s">
        <v>348</v>
      </c>
      <c r="C83" s="516">
        <v>0</v>
      </c>
      <c r="D83" s="517">
        <v>0</v>
      </c>
      <c r="E83" s="517">
        <v>0</v>
      </c>
      <c r="F83" s="532">
        <v>0</v>
      </c>
      <c r="G83" s="517">
        <v>0</v>
      </c>
      <c r="H83" s="517">
        <v>892</v>
      </c>
      <c r="I83" s="517">
        <v>892</v>
      </c>
      <c r="J83" s="532">
        <v>100</v>
      </c>
      <c r="K83" s="517">
        <v>0</v>
      </c>
      <c r="L83" s="516">
        <v>892</v>
      </c>
      <c r="M83" s="517">
        <v>892</v>
      </c>
      <c r="N83" s="519">
        <v>100</v>
      </c>
    </row>
    <row r="84" spans="1:14" x14ac:dyDescent="0.3">
      <c r="A84" s="520" t="s">
        <v>687</v>
      </c>
      <c r="B84" s="515">
        <v>70</v>
      </c>
      <c r="C84" s="516">
        <v>0</v>
      </c>
      <c r="D84" s="517">
        <v>27</v>
      </c>
      <c r="E84" s="517">
        <v>27</v>
      </c>
      <c r="F84" s="532">
        <v>100</v>
      </c>
      <c r="G84" s="517">
        <v>0</v>
      </c>
      <c r="H84" s="517">
        <v>0</v>
      </c>
      <c r="I84" s="517">
        <v>0</v>
      </c>
      <c r="J84" s="532">
        <v>0</v>
      </c>
      <c r="K84" s="517">
        <v>0</v>
      </c>
      <c r="L84" s="516">
        <v>27</v>
      </c>
      <c r="M84" s="517">
        <v>27</v>
      </c>
      <c r="N84" s="519">
        <v>100</v>
      </c>
    </row>
    <row r="85" spans="1:14" ht="27" customHeight="1" x14ac:dyDescent="0.3">
      <c r="A85" s="533" t="s">
        <v>702</v>
      </c>
      <c r="B85" s="522" t="s">
        <v>686</v>
      </c>
      <c r="C85" s="523">
        <v>151291</v>
      </c>
      <c r="D85" s="524">
        <v>149964</v>
      </c>
      <c r="E85" s="524">
        <v>149732</v>
      </c>
      <c r="F85" s="525">
        <v>99.845296204422397</v>
      </c>
      <c r="G85" s="524">
        <v>3419</v>
      </c>
      <c r="H85" s="524">
        <v>1921</v>
      </c>
      <c r="I85" s="524">
        <v>1920</v>
      </c>
      <c r="J85" s="525">
        <v>99.947943779281616</v>
      </c>
      <c r="K85" s="524">
        <v>154710</v>
      </c>
      <c r="L85" s="523">
        <v>151885</v>
      </c>
      <c r="M85" s="524">
        <v>151652</v>
      </c>
      <c r="N85" s="526">
        <v>99.84659446291603</v>
      </c>
    </row>
    <row r="86" spans="1:14" x14ac:dyDescent="0.3">
      <c r="A86" s="520" t="s">
        <v>687</v>
      </c>
      <c r="B86" s="515" t="s">
        <v>344</v>
      </c>
      <c r="C86" s="516">
        <v>0</v>
      </c>
      <c r="D86" s="517">
        <v>0</v>
      </c>
      <c r="E86" s="517">
        <v>0</v>
      </c>
      <c r="F86" s="532">
        <v>0</v>
      </c>
      <c r="G86" s="517">
        <v>0</v>
      </c>
      <c r="H86" s="517">
        <v>1264</v>
      </c>
      <c r="I86" s="517">
        <v>1264</v>
      </c>
      <c r="J86" s="532">
        <v>100</v>
      </c>
      <c r="K86" s="517">
        <v>0</v>
      </c>
      <c r="L86" s="516">
        <v>1264</v>
      </c>
      <c r="M86" s="517">
        <v>1264</v>
      </c>
      <c r="N86" s="519">
        <v>100</v>
      </c>
    </row>
    <row r="87" spans="1:14" x14ac:dyDescent="0.3">
      <c r="A87" s="520" t="s">
        <v>687</v>
      </c>
      <c r="B87" s="515" t="s">
        <v>346</v>
      </c>
      <c r="C87" s="516">
        <v>0</v>
      </c>
      <c r="D87" s="517">
        <v>1123</v>
      </c>
      <c r="E87" s="517">
        <v>993</v>
      </c>
      <c r="F87" s="532">
        <v>88.423864648263589</v>
      </c>
      <c r="G87" s="517">
        <v>0</v>
      </c>
      <c r="H87" s="517">
        <v>714</v>
      </c>
      <c r="I87" s="517">
        <v>714</v>
      </c>
      <c r="J87" s="532">
        <v>100</v>
      </c>
      <c r="K87" s="517">
        <v>0</v>
      </c>
      <c r="L87" s="516">
        <v>1837</v>
      </c>
      <c r="M87" s="517">
        <v>1707</v>
      </c>
      <c r="N87" s="519">
        <v>92.923244420250413</v>
      </c>
    </row>
    <row r="88" spans="1:14" x14ac:dyDescent="0.3">
      <c r="A88" s="520" t="s">
        <v>687</v>
      </c>
      <c r="B88" s="515" t="s">
        <v>348</v>
      </c>
      <c r="C88" s="516">
        <v>0</v>
      </c>
      <c r="D88" s="517">
        <v>1174</v>
      </c>
      <c r="E88" s="517">
        <v>1173</v>
      </c>
      <c r="F88" s="532">
        <v>99.914821124361168</v>
      </c>
      <c r="G88" s="517">
        <v>0</v>
      </c>
      <c r="H88" s="517">
        <v>3117</v>
      </c>
      <c r="I88" s="517">
        <v>3117</v>
      </c>
      <c r="J88" s="532">
        <v>100</v>
      </c>
      <c r="K88" s="517">
        <v>0</v>
      </c>
      <c r="L88" s="516">
        <v>4291</v>
      </c>
      <c r="M88" s="517">
        <v>4290</v>
      </c>
      <c r="N88" s="519">
        <v>99.976695408995582</v>
      </c>
    </row>
    <row r="89" spans="1:14" x14ac:dyDescent="0.3">
      <c r="A89" s="520" t="s">
        <v>687</v>
      </c>
      <c r="B89" s="515" t="s">
        <v>355</v>
      </c>
      <c r="C89" s="516">
        <v>0</v>
      </c>
      <c r="D89" s="517">
        <v>372</v>
      </c>
      <c r="E89" s="517">
        <v>372</v>
      </c>
      <c r="F89" s="532">
        <v>100</v>
      </c>
      <c r="G89" s="517">
        <v>0</v>
      </c>
      <c r="H89" s="517">
        <v>0</v>
      </c>
      <c r="I89" s="517">
        <v>0</v>
      </c>
      <c r="J89" s="532">
        <v>0</v>
      </c>
      <c r="K89" s="517">
        <v>0</v>
      </c>
      <c r="L89" s="516">
        <v>372</v>
      </c>
      <c r="M89" s="517">
        <v>372</v>
      </c>
      <c r="N89" s="519">
        <v>100</v>
      </c>
    </row>
    <row r="90" spans="1:14" x14ac:dyDescent="0.3">
      <c r="A90" s="520" t="s">
        <v>687</v>
      </c>
      <c r="B90" s="515" t="s">
        <v>357</v>
      </c>
      <c r="C90" s="516">
        <v>0</v>
      </c>
      <c r="D90" s="517">
        <v>64</v>
      </c>
      <c r="E90" s="517">
        <v>64</v>
      </c>
      <c r="F90" s="532">
        <v>100</v>
      </c>
      <c r="G90" s="517">
        <v>0</v>
      </c>
      <c r="H90" s="517">
        <v>0</v>
      </c>
      <c r="I90" s="517">
        <v>0</v>
      </c>
      <c r="J90" s="532">
        <v>0</v>
      </c>
      <c r="K90" s="517">
        <v>0</v>
      </c>
      <c r="L90" s="516">
        <v>64</v>
      </c>
      <c r="M90" s="517">
        <v>64</v>
      </c>
      <c r="N90" s="519">
        <v>100</v>
      </c>
    </row>
    <row r="91" spans="1:14" x14ac:dyDescent="0.3">
      <c r="A91" s="520" t="s">
        <v>687</v>
      </c>
      <c r="B91" s="515" t="s">
        <v>358</v>
      </c>
      <c r="C91" s="516">
        <v>0</v>
      </c>
      <c r="D91" s="517">
        <v>15</v>
      </c>
      <c r="E91" s="517">
        <v>15</v>
      </c>
      <c r="F91" s="532">
        <v>100</v>
      </c>
      <c r="G91" s="517">
        <v>0</v>
      </c>
      <c r="H91" s="517">
        <v>0</v>
      </c>
      <c r="I91" s="517">
        <v>0</v>
      </c>
      <c r="J91" s="532">
        <v>0</v>
      </c>
      <c r="K91" s="517">
        <v>0</v>
      </c>
      <c r="L91" s="516">
        <v>15</v>
      </c>
      <c r="M91" s="517">
        <v>15</v>
      </c>
      <c r="N91" s="519">
        <v>100</v>
      </c>
    </row>
    <row r="92" spans="1:14" x14ac:dyDescent="0.3">
      <c r="A92" s="520" t="s">
        <v>703</v>
      </c>
      <c r="B92" s="522" t="s">
        <v>686</v>
      </c>
      <c r="C92" s="523">
        <v>1210687</v>
      </c>
      <c r="D92" s="524">
        <v>1188982</v>
      </c>
      <c r="E92" s="524">
        <v>1186386</v>
      </c>
      <c r="F92" s="525">
        <v>99.781661959558676</v>
      </c>
      <c r="G92" s="524">
        <v>15980</v>
      </c>
      <c r="H92" s="524">
        <v>477360</v>
      </c>
      <c r="I92" s="524">
        <v>477312</v>
      </c>
      <c r="J92" s="525">
        <v>99.989944695827049</v>
      </c>
      <c r="K92" s="524">
        <v>1226667</v>
      </c>
      <c r="L92" s="523">
        <v>1666342</v>
      </c>
      <c r="M92" s="524">
        <v>1663698</v>
      </c>
      <c r="N92" s="526">
        <v>99.84132909090691</v>
      </c>
    </row>
    <row r="93" spans="1:14" x14ac:dyDescent="0.3">
      <c r="A93" s="520" t="s">
        <v>687</v>
      </c>
      <c r="B93" s="515" t="s">
        <v>344</v>
      </c>
      <c r="C93" s="516">
        <v>0</v>
      </c>
      <c r="D93" s="517">
        <v>0</v>
      </c>
      <c r="E93" s="517">
        <v>0</v>
      </c>
      <c r="F93" s="532">
        <v>0</v>
      </c>
      <c r="G93" s="517">
        <v>0</v>
      </c>
      <c r="H93" s="517">
        <v>2057</v>
      </c>
      <c r="I93" s="517">
        <v>2055</v>
      </c>
      <c r="J93" s="532">
        <v>99.902771025765674</v>
      </c>
      <c r="K93" s="517">
        <v>0</v>
      </c>
      <c r="L93" s="516">
        <v>2057</v>
      </c>
      <c r="M93" s="517">
        <v>2055</v>
      </c>
      <c r="N93" s="519">
        <v>99.902771025765674</v>
      </c>
    </row>
    <row r="94" spans="1:14" x14ac:dyDescent="0.3">
      <c r="A94" s="520" t="s">
        <v>687</v>
      </c>
      <c r="B94" s="515" t="s">
        <v>346</v>
      </c>
      <c r="C94" s="516">
        <v>0</v>
      </c>
      <c r="D94" s="517">
        <v>0</v>
      </c>
      <c r="E94" s="517">
        <v>0</v>
      </c>
      <c r="F94" s="532">
        <v>0</v>
      </c>
      <c r="G94" s="517">
        <v>0</v>
      </c>
      <c r="H94" s="517">
        <v>10278</v>
      </c>
      <c r="I94" s="517">
        <v>10195</v>
      </c>
      <c r="J94" s="532">
        <v>99.19244989297529</v>
      </c>
      <c r="K94" s="517">
        <v>0</v>
      </c>
      <c r="L94" s="516">
        <v>10278</v>
      </c>
      <c r="M94" s="517">
        <v>10195</v>
      </c>
      <c r="N94" s="519">
        <v>99.19244989297529</v>
      </c>
    </row>
    <row r="95" spans="1:14" x14ac:dyDescent="0.3">
      <c r="A95" s="520" t="s">
        <v>687</v>
      </c>
      <c r="B95" s="515" t="s">
        <v>348</v>
      </c>
      <c r="C95" s="516">
        <v>0</v>
      </c>
      <c r="D95" s="517">
        <v>125</v>
      </c>
      <c r="E95" s="517">
        <v>125</v>
      </c>
      <c r="F95" s="532">
        <v>100</v>
      </c>
      <c r="G95" s="517">
        <v>0</v>
      </c>
      <c r="H95" s="517">
        <v>50034</v>
      </c>
      <c r="I95" s="517">
        <v>49804</v>
      </c>
      <c r="J95" s="532">
        <v>99.540312587440539</v>
      </c>
      <c r="K95" s="517">
        <v>0</v>
      </c>
      <c r="L95" s="516">
        <v>50159</v>
      </c>
      <c r="M95" s="517">
        <v>49929</v>
      </c>
      <c r="N95" s="519">
        <v>99.541458163041526</v>
      </c>
    </row>
    <row r="96" spans="1:14" x14ac:dyDescent="0.3">
      <c r="A96" s="520" t="s">
        <v>687</v>
      </c>
      <c r="B96" s="515" t="s">
        <v>355</v>
      </c>
      <c r="C96" s="516">
        <v>0</v>
      </c>
      <c r="D96" s="517">
        <v>2</v>
      </c>
      <c r="E96" s="517">
        <v>2</v>
      </c>
      <c r="F96" s="532">
        <v>100</v>
      </c>
      <c r="G96" s="517">
        <v>0</v>
      </c>
      <c r="H96" s="517">
        <v>0</v>
      </c>
      <c r="I96" s="517">
        <v>0</v>
      </c>
      <c r="J96" s="532">
        <v>0</v>
      </c>
      <c r="K96" s="517">
        <v>0</v>
      </c>
      <c r="L96" s="516">
        <v>2</v>
      </c>
      <c r="M96" s="517">
        <v>2</v>
      </c>
      <c r="N96" s="519">
        <v>100</v>
      </c>
    </row>
    <row r="97" spans="1:14" x14ac:dyDescent="0.3">
      <c r="A97" s="520" t="s">
        <v>687</v>
      </c>
      <c r="B97" s="515" t="s">
        <v>357</v>
      </c>
      <c r="C97" s="516">
        <v>0</v>
      </c>
      <c r="D97" s="517">
        <v>1</v>
      </c>
      <c r="E97" s="517">
        <v>1</v>
      </c>
      <c r="F97" s="532">
        <v>100</v>
      </c>
      <c r="G97" s="517">
        <v>0</v>
      </c>
      <c r="H97" s="517">
        <v>0</v>
      </c>
      <c r="I97" s="517">
        <v>0</v>
      </c>
      <c r="J97" s="532">
        <v>0</v>
      </c>
      <c r="K97" s="517">
        <v>0</v>
      </c>
      <c r="L97" s="516">
        <v>1</v>
      </c>
      <c r="M97" s="517">
        <v>1</v>
      </c>
      <c r="N97" s="519">
        <v>100</v>
      </c>
    </row>
    <row r="98" spans="1:14" x14ac:dyDescent="0.3">
      <c r="A98" s="520" t="s">
        <v>687</v>
      </c>
      <c r="B98" s="515" t="s">
        <v>359</v>
      </c>
      <c r="C98" s="516">
        <v>0</v>
      </c>
      <c r="D98" s="517">
        <v>224</v>
      </c>
      <c r="E98" s="517">
        <v>224</v>
      </c>
      <c r="F98" s="532">
        <v>100</v>
      </c>
      <c r="G98" s="517">
        <v>0</v>
      </c>
      <c r="H98" s="517">
        <v>0</v>
      </c>
      <c r="I98" s="517">
        <v>0</v>
      </c>
      <c r="J98" s="532">
        <v>0</v>
      </c>
      <c r="K98" s="517">
        <v>0</v>
      </c>
      <c r="L98" s="516">
        <v>224</v>
      </c>
      <c r="M98" s="517">
        <v>224</v>
      </c>
      <c r="N98" s="519">
        <v>100</v>
      </c>
    </row>
    <row r="99" spans="1:14" x14ac:dyDescent="0.3">
      <c r="A99" s="520" t="s">
        <v>687</v>
      </c>
      <c r="B99" s="515" t="s">
        <v>361</v>
      </c>
      <c r="C99" s="516">
        <v>0</v>
      </c>
      <c r="D99" s="517">
        <v>25</v>
      </c>
      <c r="E99" s="517">
        <v>25</v>
      </c>
      <c r="F99" s="532">
        <v>100</v>
      </c>
      <c r="G99" s="527">
        <v>0</v>
      </c>
      <c r="H99" s="527">
        <v>0</v>
      </c>
      <c r="I99" s="527">
        <v>0</v>
      </c>
      <c r="J99" s="532">
        <v>0</v>
      </c>
      <c r="K99" s="517">
        <v>0</v>
      </c>
      <c r="L99" s="516">
        <v>25</v>
      </c>
      <c r="M99" s="517">
        <v>25</v>
      </c>
      <c r="N99" s="519">
        <v>100</v>
      </c>
    </row>
    <row r="100" spans="1:14" x14ac:dyDescent="0.3">
      <c r="A100" s="520" t="s">
        <v>687</v>
      </c>
      <c r="B100" s="515" t="s">
        <v>362</v>
      </c>
      <c r="C100" s="516">
        <v>0</v>
      </c>
      <c r="D100" s="517">
        <v>235</v>
      </c>
      <c r="E100" s="517">
        <v>216</v>
      </c>
      <c r="F100" s="532">
        <v>91.914893617021278</v>
      </c>
      <c r="G100" s="517">
        <v>0</v>
      </c>
      <c r="H100" s="517">
        <v>0</v>
      </c>
      <c r="I100" s="517">
        <v>0</v>
      </c>
      <c r="J100" s="532">
        <v>0</v>
      </c>
      <c r="K100" s="517">
        <v>0</v>
      </c>
      <c r="L100" s="516">
        <v>235</v>
      </c>
      <c r="M100" s="517">
        <v>216</v>
      </c>
      <c r="N100" s="519">
        <v>91.914893617021278</v>
      </c>
    </row>
    <row r="101" spans="1:14" x14ac:dyDescent="0.3">
      <c r="A101" s="520" t="s">
        <v>687</v>
      </c>
      <c r="B101" s="515" t="s">
        <v>365</v>
      </c>
      <c r="C101" s="516">
        <v>0</v>
      </c>
      <c r="D101" s="517">
        <v>23</v>
      </c>
      <c r="E101" s="517">
        <v>21</v>
      </c>
      <c r="F101" s="532">
        <v>91.304347826086953</v>
      </c>
      <c r="G101" s="517">
        <v>0</v>
      </c>
      <c r="H101" s="517">
        <v>0</v>
      </c>
      <c r="I101" s="517">
        <v>0</v>
      </c>
      <c r="J101" s="532">
        <v>0</v>
      </c>
      <c r="K101" s="517">
        <v>0</v>
      </c>
      <c r="L101" s="516">
        <v>23</v>
      </c>
      <c r="M101" s="517">
        <v>21</v>
      </c>
      <c r="N101" s="519">
        <v>91.304347826086953</v>
      </c>
    </row>
    <row r="102" spans="1:14" x14ac:dyDescent="0.3">
      <c r="A102" s="520" t="s">
        <v>687</v>
      </c>
      <c r="B102" s="515" t="s">
        <v>398</v>
      </c>
      <c r="C102" s="516">
        <v>0</v>
      </c>
      <c r="D102" s="517">
        <v>897</v>
      </c>
      <c r="E102" s="517">
        <v>897</v>
      </c>
      <c r="F102" s="532">
        <v>100</v>
      </c>
      <c r="G102" s="517">
        <v>0</v>
      </c>
      <c r="H102" s="517">
        <v>0</v>
      </c>
      <c r="I102" s="517">
        <v>0</v>
      </c>
      <c r="J102" s="532">
        <v>0</v>
      </c>
      <c r="K102" s="517">
        <v>0</v>
      </c>
      <c r="L102" s="516">
        <v>897</v>
      </c>
      <c r="M102" s="517">
        <v>897</v>
      </c>
      <c r="N102" s="519">
        <v>100</v>
      </c>
    </row>
    <row r="103" spans="1:14" x14ac:dyDescent="0.3">
      <c r="A103" s="520" t="s">
        <v>687</v>
      </c>
      <c r="B103" s="515" t="s">
        <v>704</v>
      </c>
      <c r="C103" s="516">
        <v>0</v>
      </c>
      <c r="D103" s="517">
        <v>171</v>
      </c>
      <c r="E103" s="517">
        <v>172</v>
      </c>
      <c r="F103" s="532">
        <v>100.58479532163742</v>
      </c>
      <c r="G103" s="517">
        <v>0</v>
      </c>
      <c r="H103" s="517">
        <v>0</v>
      </c>
      <c r="I103" s="517">
        <v>0</v>
      </c>
      <c r="J103" s="532">
        <v>0</v>
      </c>
      <c r="K103" s="517">
        <v>0</v>
      </c>
      <c r="L103" s="516">
        <v>171</v>
      </c>
      <c r="M103" s="517">
        <v>172</v>
      </c>
      <c r="N103" s="519">
        <v>100.58479532163742</v>
      </c>
    </row>
    <row r="104" spans="1:14" x14ac:dyDescent="0.3">
      <c r="A104" s="520" t="s">
        <v>687</v>
      </c>
      <c r="B104" s="515" t="s">
        <v>399</v>
      </c>
      <c r="C104" s="516">
        <v>0</v>
      </c>
      <c r="D104" s="517">
        <v>110</v>
      </c>
      <c r="E104" s="517">
        <v>99</v>
      </c>
      <c r="F104" s="532">
        <v>90</v>
      </c>
      <c r="G104" s="517">
        <v>0</v>
      </c>
      <c r="H104" s="517">
        <v>0</v>
      </c>
      <c r="I104" s="517">
        <v>0</v>
      </c>
      <c r="J104" s="532">
        <v>0</v>
      </c>
      <c r="K104" s="517">
        <v>0</v>
      </c>
      <c r="L104" s="516">
        <v>110</v>
      </c>
      <c r="M104" s="517">
        <v>99</v>
      </c>
      <c r="N104" s="519">
        <v>90</v>
      </c>
    </row>
    <row r="105" spans="1:14" x14ac:dyDescent="0.3">
      <c r="A105" s="520" t="s">
        <v>687</v>
      </c>
      <c r="B105" s="515" t="s">
        <v>691</v>
      </c>
      <c r="C105" s="516">
        <v>0</v>
      </c>
      <c r="D105" s="517">
        <v>61</v>
      </c>
      <c r="E105" s="517">
        <v>56</v>
      </c>
      <c r="F105" s="532">
        <v>91.803278688524586</v>
      </c>
      <c r="G105" s="517">
        <v>0</v>
      </c>
      <c r="H105" s="517">
        <v>0</v>
      </c>
      <c r="I105" s="517">
        <v>0</v>
      </c>
      <c r="J105" s="532">
        <v>0</v>
      </c>
      <c r="K105" s="517">
        <v>0</v>
      </c>
      <c r="L105" s="516">
        <v>61</v>
      </c>
      <c r="M105" s="517">
        <v>56</v>
      </c>
      <c r="N105" s="519">
        <v>91.803278688524586</v>
      </c>
    </row>
    <row r="106" spans="1:14" x14ac:dyDescent="0.3">
      <c r="A106" s="520" t="s">
        <v>687</v>
      </c>
      <c r="B106" s="515" t="s">
        <v>692</v>
      </c>
      <c r="C106" s="516">
        <v>0</v>
      </c>
      <c r="D106" s="517">
        <v>65</v>
      </c>
      <c r="E106" s="517">
        <v>60</v>
      </c>
      <c r="F106" s="532">
        <v>92.307692307692307</v>
      </c>
      <c r="G106" s="517">
        <v>0</v>
      </c>
      <c r="H106" s="517">
        <v>0</v>
      </c>
      <c r="I106" s="517">
        <v>0</v>
      </c>
      <c r="J106" s="532">
        <v>0</v>
      </c>
      <c r="K106" s="517">
        <v>0</v>
      </c>
      <c r="L106" s="516">
        <v>65</v>
      </c>
      <c r="M106" s="517">
        <v>60</v>
      </c>
      <c r="N106" s="519">
        <v>92.307692307692307</v>
      </c>
    </row>
    <row r="107" spans="1:14" x14ac:dyDescent="0.3">
      <c r="A107" s="520" t="s">
        <v>687</v>
      </c>
      <c r="B107" s="515">
        <v>70</v>
      </c>
      <c r="C107" s="516">
        <v>47</v>
      </c>
      <c r="D107" s="516">
        <v>46</v>
      </c>
      <c r="E107" s="516">
        <v>39</v>
      </c>
      <c r="F107" s="532">
        <v>84.782608695652172</v>
      </c>
      <c r="G107" s="516">
        <v>0</v>
      </c>
      <c r="H107" s="516">
        <v>0</v>
      </c>
      <c r="I107" s="516">
        <v>0</v>
      </c>
      <c r="J107" s="532">
        <v>0</v>
      </c>
      <c r="K107" s="516">
        <v>47</v>
      </c>
      <c r="L107" s="516">
        <v>46</v>
      </c>
      <c r="M107" s="516">
        <v>39</v>
      </c>
      <c r="N107" s="519">
        <v>84.782608695652172</v>
      </c>
    </row>
    <row r="108" spans="1:14" x14ac:dyDescent="0.3">
      <c r="A108" s="520" t="s">
        <v>705</v>
      </c>
      <c r="B108" s="522" t="s">
        <v>686</v>
      </c>
      <c r="C108" s="523">
        <v>2838092</v>
      </c>
      <c r="D108" s="524">
        <v>3268254</v>
      </c>
      <c r="E108" s="524">
        <v>3265255</v>
      </c>
      <c r="F108" s="525">
        <v>99.908238466165727</v>
      </c>
      <c r="G108" s="524">
        <v>0</v>
      </c>
      <c r="H108" s="524">
        <v>20492</v>
      </c>
      <c r="I108" s="524">
        <v>20489</v>
      </c>
      <c r="J108" s="525">
        <v>99.985360140542653</v>
      </c>
      <c r="K108" s="524">
        <v>2838092</v>
      </c>
      <c r="L108" s="523">
        <v>3288746</v>
      </c>
      <c r="M108" s="524">
        <v>3285744</v>
      </c>
      <c r="N108" s="526">
        <v>99.90871900718389</v>
      </c>
    </row>
    <row r="109" spans="1:14" x14ac:dyDescent="0.3">
      <c r="A109" s="520" t="s">
        <v>687</v>
      </c>
      <c r="B109" s="515" t="s">
        <v>706</v>
      </c>
      <c r="C109" s="516">
        <v>5778</v>
      </c>
      <c r="D109" s="517">
        <v>144</v>
      </c>
      <c r="E109" s="517">
        <v>144</v>
      </c>
      <c r="F109" s="532">
        <v>100</v>
      </c>
      <c r="G109" s="517">
        <v>0</v>
      </c>
      <c r="H109" s="517">
        <v>1357</v>
      </c>
      <c r="I109" s="517">
        <v>1357</v>
      </c>
      <c r="J109" s="532">
        <v>100</v>
      </c>
      <c r="K109" s="517">
        <v>5778</v>
      </c>
      <c r="L109" s="516">
        <v>1501</v>
      </c>
      <c r="M109" s="517">
        <v>1501</v>
      </c>
      <c r="N109" s="519">
        <v>100</v>
      </c>
    </row>
    <row r="110" spans="1:14" x14ac:dyDescent="0.3">
      <c r="A110" s="520" t="s">
        <v>687</v>
      </c>
      <c r="B110" s="515" t="s">
        <v>344</v>
      </c>
      <c r="C110" s="516">
        <v>0</v>
      </c>
      <c r="D110" s="517">
        <v>0</v>
      </c>
      <c r="E110" s="517">
        <v>0</v>
      </c>
      <c r="F110" s="532">
        <v>0</v>
      </c>
      <c r="G110" s="517">
        <v>0</v>
      </c>
      <c r="H110" s="517">
        <v>1082</v>
      </c>
      <c r="I110" s="517">
        <v>1082</v>
      </c>
      <c r="J110" s="532">
        <v>100</v>
      </c>
      <c r="K110" s="517">
        <v>0</v>
      </c>
      <c r="L110" s="516">
        <v>1082</v>
      </c>
      <c r="M110" s="517">
        <v>1082</v>
      </c>
      <c r="N110" s="519">
        <v>100</v>
      </c>
    </row>
    <row r="111" spans="1:14" x14ac:dyDescent="0.3">
      <c r="A111" s="520" t="s">
        <v>687</v>
      </c>
      <c r="B111" s="515" t="s">
        <v>346</v>
      </c>
      <c r="C111" s="516">
        <v>0</v>
      </c>
      <c r="D111" s="517">
        <v>0</v>
      </c>
      <c r="E111" s="517">
        <v>0</v>
      </c>
      <c r="F111" s="532">
        <v>0</v>
      </c>
      <c r="G111" s="517">
        <v>0</v>
      </c>
      <c r="H111" s="517">
        <v>417</v>
      </c>
      <c r="I111" s="517">
        <v>417</v>
      </c>
      <c r="J111" s="532">
        <v>100</v>
      </c>
      <c r="K111" s="517">
        <v>0</v>
      </c>
      <c r="L111" s="516">
        <v>417</v>
      </c>
      <c r="M111" s="517">
        <v>417</v>
      </c>
      <c r="N111" s="519">
        <v>100</v>
      </c>
    </row>
    <row r="112" spans="1:14" x14ac:dyDescent="0.3">
      <c r="A112" s="520" t="s">
        <v>687</v>
      </c>
      <c r="B112" s="515" t="s">
        <v>348</v>
      </c>
      <c r="C112" s="516">
        <v>0</v>
      </c>
      <c r="D112" s="517">
        <v>0</v>
      </c>
      <c r="E112" s="517">
        <v>0</v>
      </c>
      <c r="F112" s="532">
        <v>0</v>
      </c>
      <c r="G112" s="517">
        <v>0</v>
      </c>
      <c r="H112" s="517">
        <v>16575</v>
      </c>
      <c r="I112" s="517">
        <v>16575</v>
      </c>
      <c r="J112" s="532">
        <v>100</v>
      </c>
      <c r="K112" s="517">
        <v>0</v>
      </c>
      <c r="L112" s="516">
        <v>16575</v>
      </c>
      <c r="M112" s="517">
        <v>16575</v>
      </c>
      <c r="N112" s="519">
        <v>100</v>
      </c>
    </row>
    <row r="113" spans="1:14" x14ac:dyDescent="0.3">
      <c r="A113" s="520" t="s">
        <v>687</v>
      </c>
      <c r="B113" s="515" t="s">
        <v>707</v>
      </c>
      <c r="C113" s="516">
        <v>0</v>
      </c>
      <c r="D113" s="517">
        <v>78</v>
      </c>
      <c r="E113" s="517">
        <v>78</v>
      </c>
      <c r="F113" s="532">
        <v>100</v>
      </c>
      <c r="G113" s="517">
        <v>0</v>
      </c>
      <c r="H113" s="517">
        <v>262</v>
      </c>
      <c r="I113" s="517">
        <v>262</v>
      </c>
      <c r="J113" s="532">
        <v>100</v>
      </c>
      <c r="K113" s="517">
        <v>0</v>
      </c>
      <c r="L113" s="516">
        <v>340</v>
      </c>
      <c r="M113" s="517">
        <v>340</v>
      </c>
      <c r="N113" s="519">
        <v>100</v>
      </c>
    </row>
    <row r="114" spans="1:14" x14ac:dyDescent="0.3">
      <c r="A114" s="520" t="s">
        <v>687</v>
      </c>
      <c r="B114" s="515" t="s">
        <v>355</v>
      </c>
      <c r="C114" s="516">
        <v>42000</v>
      </c>
      <c r="D114" s="517">
        <v>1224</v>
      </c>
      <c r="E114" s="517">
        <v>1224</v>
      </c>
      <c r="F114" s="532">
        <v>100</v>
      </c>
      <c r="G114" s="517">
        <v>0</v>
      </c>
      <c r="H114" s="517">
        <v>11465</v>
      </c>
      <c r="I114" s="517">
        <v>11465</v>
      </c>
      <c r="J114" s="532">
        <v>100</v>
      </c>
      <c r="K114" s="517">
        <v>42000</v>
      </c>
      <c r="L114" s="516">
        <v>12689</v>
      </c>
      <c r="M114" s="517">
        <v>12689</v>
      </c>
      <c r="N114" s="519">
        <v>100</v>
      </c>
    </row>
    <row r="115" spans="1:14" x14ac:dyDescent="0.3">
      <c r="A115" s="520" t="s">
        <v>687</v>
      </c>
      <c r="B115" s="515" t="s">
        <v>357</v>
      </c>
      <c r="C115" s="516">
        <v>4941</v>
      </c>
      <c r="D115" s="517">
        <v>203</v>
      </c>
      <c r="E115" s="517">
        <v>203</v>
      </c>
      <c r="F115" s="532">
        <v>100</v>
      </c>
      <c r="G115" s="517">
        <v>0</v>
      </c>
      <c r="H115" s="517">
        <v>1283</v>
      </c>
      <c r="I115" s="517">
        <v>1283</v>
      </c>
      <c r="J115" s="532">
        <v>100</v>
      </c>
      <c r="K115" s="517">
        <v>4941</v>
      </c>
      <c r="L115" s="516">
        <v>1486</v>
      </c>
      <c r="M115" s="517">
        <v>1486</v>
      </c>
      <c r="N115" s="519">
        <v>100</v>
      </c>
    </row>
    <row r="116" spans="1:14" x14ac:dyDescent="0.3">
      <c r="A116" s="520" t="s">
        <v>687</v>
      </c>
      <c r="B116" s="515" t="s">
        <v>358</v>
      </c>
      <c r="C116" s="516">
        <v>0</v>
      </c>
      <c r="D116" s="517">
        <v>6</v>
      </c>
      <c r="E116" s="517">
        <v>6</v>
      </c>
      <c r="F116" s="532">
        <v>100</v>
      </c>
      <c r="G116" s="517">
        <v>0</v>
      </c>
      <c r="H116" s="517">
        <v>0</v>
      </c>
      <c r="I116" s="517">
        <v>0</v>
      </c>
      <c r="J116" s="532">
        <v>0</v>
      </c>
      <c r="K116" s="517">
        <v>0</v>
      </c>
      <c r="L116" s="516">
        <v>6</v>
      </c>
      <c r="M116" s="517">
        <v>6</v>
      </c>
      <c r="N116" s="519">
        <v>100</v>
      </c>
    </row>
    <row r="117" spans="1:14" x14ac:dyDescent="0.3">
      <c r="A117" s="520" t="s">
        <v>687</v>
      </c>
      <c r="B117" s="515" t="s">
        <v>362</v>
      </c>
      <c r="C117" s="516">
        <v>89397</v>
      </c>
      <c r="D117" s="517">
        <v>28588</v>
      </c>
      <c r="E117" s="517">
        <v>28587</v>
      </c>
      <c r="F117" s="532">
        <v>99.996502028823286</v>
      </c>
      <c r="G117" s="517">
        <v>0</v>
      </c>
      <c r="H117" s="517">
        <v>0</v>
      </c>
      <c r="I117" s="517">
        <v>0</v>
      </c>
      <c r="J117" s="532">
        <v>0</v>
      </c>
      <c r="K117" s="517">
        <v>89397</v>
      </c>
      <c r="L117" s="516">
        <v>28588</v>
      </c>
      <c r="M117" s="517">
        <v>28587</v>
      </c>
      <c r="N117" s="519">
        <v>99.996502028823286</v>
      </c>
    </row>
    <row r="118" spans="1:14" x14ac:dyDescent="0.3">
      <c r="A118" s="520" t="s">
        <v>687</v>
      </c>
      <c r="B118" s="515" t="s">
        <v>364</v>
      </c>
      <c r="C118" s="516">
        <v>14322</v>
      </c>
      <c r="D118" s="517">
        <v>2932</v>
      </c>
      <c r="E118" s="517">
        <v>2932</v>
      </c>
      <c r="F118" s="532">
        <v>100</v>
      </c>
      <c r="G118" s="527">
        <v>0</v>
      </c>
      <c r="H118" s="527">
        <v>0</v>
      </c>
      <c r="I118" s="527">
        <v>0</v>
      </c>
      <c r="J118" s="532">
        <v>0</v>
      </c>
      <c r="K118" s="517">
        <v>14322</v>
      </c>
      <c r="L118" s="516">
        <v>2932</v>
      </c>
      <c r="M118" s="517">
        <v>2932</v>
      </c>
      <c r="N118" s="519">
        <v>100</v>
      </c>
    </row>
    <row r="119" spans="1:14" x14ac:dyDescent="0.3">
      <c r="A119" s="520" t="s">
        <v>687</v>
      </c>
      <c r="B119" s="515" t="s">
        <v>365</v>
      </c>
      <c r="C119" s="516">
        <v>8982</v>
      </c>
      <c r="D119" s="517">
        <v>493</v>
      </c>
      <c r="E119" s="517">
        <v>493</v>
      </c>
      <c r="F119" s="532">
        <v>100</v>
      </c>
      <c r="G119" s="517">
        <v>0</v>
      </c>
      <c r="H119" s="517">
        <v>0</v>
      </c>
      <c r="I119" s="517">
        <v>0</v>
      </c>
      <c r="J119" s="532">
        <v>0</v>
      </c>
      <c r="K119" s="517">
        <v>8982</v>
      </c>
      <c r="L119" s="516">
        <v>493</v>
      </c>
      <c r="M119" s="517">
        <v>493</v>
      </c>
      <c r="N119" s="519">
        <v>100</v>
      </c>
    </row>
    <row r="120" spans="1:14" x14ac:dyDescent="0.3">
      <c r="A120" s="520" t="s">
        <v>687</v>
      </c>
      <c r="B120" s="515" t="s">
        <v>390</v>
      </c>
      <c r="C120" s="516">
        <v>0</v>
      </c>
      <c r="D120" s="517">
        <v>26726</v>
      </c>
      <c r="E120" s="517">
        <v>26726</v>
      </c>
      <c r="F120" s="532">
        <v>100</v>
      </c>
      <c r="G120" s="517">
        <v>0</v>
      </c>
      <c r="H120" s="517">
        <v>0</v>
      </c>
      <c r="I120" s="517">
        <v>0</v>
      </c>
      <c r="J120" s="532">
        <v>0</v>
      </c>
      <c r="K120" s="517">
        <v>0</v>
      </c>
      <c r="L120" s="516">
        <v>26726</v>
      </c>
      <c r="M120" s="517">
        <v>26726</v>
      </c>
      <c r="N120" s="519">
        <v>100</v>
      </c>
    </row>
    <row r="121" spans="1:14" x14ac:dyDescent="0.3">
      <c r="A121" s="520" t="s">
        <v>687</v>
      </c>
      <c r="B121" s="515" t="s">
        <v>394</v>
      </c>
      <c r="C121" s="516">
        <v>0</v>
      </c>
      <c r="D121" s="517">
        <v>3096</v>
      </c>
      <c r="E121" s="517">
        <v>3093</v>
      </c>
      <c r="F121" s="532">
        <v>99.903100775193792</v>
      </c>
      <c r="G121" s="517">
        <v>0</v>
      </c>
      <c r="H121" s="517">
        <v>0</v>
      </c>
      <c r="I121" s="517">
        <v>0</v>
      </c>
      <c r="J121" s="532">
        <v>0</v>
      </c>
      <c r="K121" s="517">
        <v>0</v>
      </c>
      <c r="L121" s="516">
        <v>3096</v>
      </c>
      <c r="M121" s="517">
        <v>3093</v>
      </c>
      <c r="N121" s="519">
        <v>99.903100775193792</v>
      </c>
    </row>
    <row r="122" spans="1:14" x14ac:dyDescent="0.3">
      <c r="A122" s="520" t="s">
        <v>687</v>
      </c>
      <c r="B122" s="515" t="s">
        <v>396</v>
      </c>
      <c r="C122" s="516">
        <v>0</v>
      </c>
      <c r="D122" s="517">
        <v>3519</v>
      </c>
      <c r="E122" s="517">
        <v>3519</v>
      </c>
      <c r="F122" s="532">
        <v>100</v>
      </c>
      <c r="G122" s="517">
        <v>0</v>
      </c>
      <c r="H122" s="517">
        <v>24241</v>
      </c>
      <c r="I122" s="517">
        <v>24241</v>
      </c>
      <c r="J122" s="532">
        <v>100</v>
      </c>
      <c r="K122" s="517">
        <v>0</v>
      </c>
      <c r="L122" s="516">
        <v>27760</v>
      </c>
      <c r="M122" s="517">
        <v>27760</v>
      </c>
      <c r="N122" s="519">
        <v>100</v>
      </c>
    </row>
    <row r="123" spans="1:14" x14ac:dyDescent="0.3">
      <c r="A123" s="520" t="s">
        <v>687</v>
      </c>
      <c r="B123" s="515" t="s">
        <v>397</v>
      </c>
      <c r="C123" s="516">
        <v>0</v>
      </c>
      <c r="D123" s="517">
        <v>632</v>
      </c>
      <c r="E123" s="517">
        <v>632</v>
      </c>
      <c r="F123" s="532">
        <v>100</v>
      </c>
      <c r="G123" s="517">
        <v>0</v>
      </c>
      <c r="H123" s="517">
        <v>4229</v>
      </c>
      <c r="I123" s="517">
        <v>4229</v>
      </c>
      <c r="J123" s="532">
        <v>100</v>
      </c>
      <c r="K123" s="517">
        <v>0</v>
      </c>
      <c r="L123" s="516">
        <v>4861</v>
      </c>
      <c r="M123" s="517">
        <v>4861</v>
      </c>
      <c r="N123" s="519">
        <v>100</v>
      </c>
    </row>
    <row r="124" spans="1:14" x14ac:dyDescent="0.3">
      <c r="A124" s="520" t="s">
        <v>687</v>
      </c>
      <c r="B124" s="515" t="s">
        <v>690</v>
      </c>
      <c r="C124" s="516">
        <v>0</v>
      </c>
      <c r="D124" s="517">
        <v>30</v>
      </c>
      <c r="E124" s="517">
        <v>30</v>
      </c>
      <c r="F124" s="532">
        <v>100</v>
      </c>
      <c r="G124" s="517">
        <v>0</v>
      </c>
      <c r="H124" s="517">
        <v>687</v>
      </c>
      <c r="I124" s="517">
        <v>688</v>
      </c>
      <c r="J124" s="532">
        <v>100.14556040756915</v>
      </c>
      <c r="K124" s="517">
        <v>0</v>
      </c>
      <c r="L124" s="516">
        <v>717</v>
      </c>
      <c r="M124" s="517">
        <v>718</v>
      </c>
      <c r="N124" s="519">
        <v>100.139470013947</v>
      </c>
    </row>
    <row r="125" spans="1:14" x14ac:dyDescent="0.3">
      <c r="A125" s="520" t="s">
        <v>687</v>
      </c>
      <c r="B125" s="515" t="s">
        <v>399</v>
      </c>
      <c r="C125" s="516">
        <v>0</v>
      </c>
      <c r="D125" s="517">
        <v>7577</v>
      </c>
      <c r="E125" s="517">
        <v>7578</v>
      </c>
      <c r="F125" s="532">
        <v>100.01319783555498</v>
      </c>
      <c r="G125" s="517">
        <v>0</v>
      </c>
      <c r="H125" s="517">
        <v>0</v>
      </c>
      <c r="I125" s="517">
        <v>0</v>
      </c>
      <c r="J125" s="532">
        <v>0</v>
      </c>
      <c r="K125" s="517">
        <v>0</v>
      </c>
      <c r="L125" s="516">
        <v>7577</v>
      </c>
      <c r="M125" s="517">
        <v>7578</v>
      </c>
      <c r="N125" s="519">
        <v>100.01319783555498</v>
      </c>
    </row>
    <row r="126" spans="1:14" x14ac:dyDescent="0.3">
      <c r="A126" s="520" t="s">
        <v>687</v>
      </c>
      <c r="B126" s="515" t="s">
        <v>691</v>
      </c>
      <c r="C126" s="516">
        <v>0</v>
      </c>
      <c r="D126" s="517">
        <v>2776</v>
      </c>
      <c r="E126" s="517">
        <v>2776</v>
      </c>
      <c r="F126" s="532">
        <v>100</v>
      </c>
      <c r="G126" s="517">
        <v>0</v>
      </c>
      <c r="H126" s="517">
        <v>0</v>
      </c>
      <c r="I126" s="517">
        <v>0</v>
      </c>
      <c r="J126" s="532">
        <v>0</v>
      </c>
      <c r="K126" s="517">
        <v>0</v>
      </c>
      <c r="L126" s="516">
        <v>2776</v>
      </c>
      <c r="M126" s="517">
        <v>2776</v>
      </c>
      <c r="N126" s="519">
        <v>100</v>
      </c>
    </row>
    <row r="127" spans="1:14" x14ac:dyDescent="0.3">
      <c r="A127" s="520" t="s">
        <v>687</v>
      </c>
      <c r="B127" s="515" t="s">
        <v>692</v>
      </c>
      <c r="C127" s="516">
        <v>0</v>
      </c>
      <c r="D127" s="517">
        <v>356</v>
      </c>
      <c r="E127" s="517">
        <v>356</v>
      </c>
      <c r="F127" s="532">
        <v>100</v>
      </c>
      <c r="G127" s="517">
        <v>0</v>
      </c>
      <c r="H127" s="517">
        <v>0</v>
      </c>
      <c r="I127" s="517">
        <v>0</v>
      </c>
      <c r="J127" s="532">
        <v>0</v>
      </c>
      <c r="K127" s="517">
        <v>0</v>
      </c>
      <c r="L127" s="516">
        <v>356</v>
      </c>
      <c r="M127" s="517">
        <v>356</v>
      </c>
      <c r="N127" s="519">
        <v>100</v>
      </c>
    </row>
    <row r="128" spans="1:14" x14ac:dyDescent="0.3">
      <c r="A128" s="520" t="s">
        <v>687</v>
      </c>
      <c r="B128" s="515">
        <v>70</v>
      </c>
      <c r="C128" s="516">
        <v>2019</v>
      </c>
      <c r="D128" s="516">
        <v>1516</v>
      </c>
      <c r="E128" s="516">
        <v>1497</v>
      </c>
      <c r="F128" s="532">
        <v>98.746701846965706</v>
      </c>
      <c r="G128" s="516">
        <v>0</v>
      </c>
      <c r="H128" s="516">
        <v>1</v>
      </c>
      <c r="I128" s="516">
        <v>1</v>
      </c>
      <c r="J128" s="532">
        <v>100</v>
      </c>
      <c r="K128" s="516">
        <v>2019</v>
      </c>
      <c r="L128" s="516">
        <v>1517</v>
      </c>
      <c r="M128" s="516">
        <v>1498</v>
      </c>
      <c r="N128" s="519">
        <v>98.747528015820691</v>
      </c>
    </row>
    <row r="129" spans="1:14" x14ac:dyDescent="0.3">
      <c r="A129" s="520" t="s">
        <v>708</v>
      </c>
      <c r="B129" s="522" t="s">
        <v>686</v>
      </c>
      <c r="C129" s="523">
        <v>473108</v>
      </c>
      <c r="D129" s="524">
        <v>508726</v>
      </c>
      <c r="E129" s="524">
        <v>508542</v>
      </c>
      <c r="F129" s="525">
        <v>99.963831217590609</v>
      </c>
      <c r="G129" s="524">
        <v>2790</v>
      </c>
      <c r="H129" s="524">
        <v>6487</v>
      </c>
      <c r="I129" s="524">
        <v>6478</v>
      </c>
      <c r="J129" s="525">
        <v>99.861260983505474</v>
      </c>
      <c r="K129" s="524">
        <v>475898</v>
      </c>
      <c r="L129" s="523">
        <v>515213</v>
      </c>
      <c r="M129" s="524">
        <v>515020</v>
      </c>
      <c r="N129" s="526">
        <v>99.962539765106868</v>
      </c>
    </row>
    <row r="130" spans="1:14" x14ac:dyDescent="0.3">
      <c r="A130" s="520" t="s">
        <v>687</v>
      </c>
      <c r="B130" s="515" t="s">
        <v>344</v>
      </c>
      <c r="C130" s="516">
        <v>0</v>
      </c>
      <c r="D130" s="517">
        <v>0</v>
      </c>
      <c r="E130" s="517">
        <v>0</v>
      </c>
      <c r="F130" s="532">
        <v>0</v>
      </c>
      <c r="G130" s="517">
        <v>0</v>
      </c>
      <c r="H130" s="517">
        <v>23</v>
      </c>
      <c r="I130" s="517">
        <v>23</v>
      </c>
      <c r="J130" s="532">
        <v>100</v>
      </c>
      <c r="K130" s="517">
        <v>0</v>
      </c>
      <c r="L130" s="516">
        <v>23</v>
      </c>
      <c r="M130" s="517">
        <v>23</v>
      </c>
      <c r="N130" s="519">
        <v>100</v>
      </c>
    </row>
    <row r="131" spans="1:14" x14ac:dyDescent="0.3">
      <c r="A131" s="520" t="s">
        <v>687</v>
      </c>
      <c r="B131" s="515" t="s">
        <v>346</v>
      </c>
      <c r="C131" s="516">
        <v>0</v>
      </c>
      <c r="D131" s="517">
        <v>0</v>
      </c>
      <c r="E131" s="517">
        <v>0</v>
      </c>
      <c r="F131" s="532">
        <v>0</v>
      </c>
      <c r="G131" s="517">
        <v>0</v>
      </c>
      <c r="H131" s="517">
        <v>1708</v>
      </c>
      <c r="I131" s="517">
        <v>1708</v>
      </c>
      <c r="J131" s="532">
        <v>100</v>
      </c>
      <c r="K131" s="517">
        <v>0</v>
      </c>
      <c r="L131" s="516">
        <v>1708</v>
      </c>
      <c r="M131" s="517">
        <v>1708</v>
      </c>
      <c r="N131" s="519">
        <v>100</v>
      </c>
    </row>
    <row r="132" spans="1:14" x14ac:dyDescent="0.3">
      <c r="A132" s="520" t="s">
        <v>687</v>
      </c>
      <c r="B132" s="515" t="s">
        <v>348</v>
      </c>
      <c r="C132" s="516">
        <v>0</v>
      </c>
      <c r="D132" s="517">
        <v>0</v>
      </c>
      <c r="E132" s="517">
        <v>0</v>
      </c>
      <c r="F132" s="532">
        <v>0</v>
      </c>
      <c r="G132" s="517">
        <v>0</v>
      </c>
      <c r="H132" s="517">
        <v>2984</v>
      </c>
      <c r="I132" s="517">
        <v>2984</v>
      </c>
      <c r="J132" s="532">
        <v>100</v>
      </c>
      <c r="K132" s="517">
        <v>0</v>
      </c>
      <c r="L132" s="516">
        <v>2984</v>
      </c>
      <c r="M132" s="517">
        <v>2984</v>
      </c>
      <c r="N132" s="519">
        <v>100</v>
      </c>
    </row>
    <row r="133" spans="1:14" x14ac:dyDescent="0.3">
      <c r="A133" s="520" t="s">
        <v>687</v>
      </c>
      <c r="B133" s="515" t="s">
        <v>355</v>
      </c>
      <c r="C133" s="516">
        <v>0</v>
      </c>
      <c r="D133" s="517">
        <v>126</v>
      </c>
      <c r="E133" s="517">
        <v>126</v>
      </c>
      <c r="F133" s="532">
        <v>100</v>
      </c>
      <c r="G133" s="517">
        <v>0</v>
      </c>
      <c r="H133" s="517">
        <v>1565</v>
      </c>
      <c r="I133" s="517">
        <v>1565</v>
      </c>
      <c r="J133" s="532">
        <v>100</v>
      </c>
      <c r="K133" s="517">
        <v>0</v>
      </c>
      <c r="L133" s="516">
        <v>1691</v>
      </c>
      <c r="M133" s="517">
        <v>1691</v>
      </c>
      <c r="N133" s="519">
        <v>100</v>
      </c>
    </row>
    <row r="134" spans="1:14" x14ac:dyDescent="0.3">
      <c r="A134" s="520" t="s">
        <v>687</v>
      </c>
      <c r="B134" s="515" t="s">
        <v>357</v>
      </c>
      <c r="C134" s="516">
        <v>0</v>
      </c>
      <c r="D134" s="517">
        <v>11</v>
      </c>
      <c r="E134" s="517">
        <v>11</v>
      </c>
      <c r="F134" s="532">
        <v>100</v>
      </c>
      <c r="G134" s="517">
        <v>0</v>
      </c>
      <c r="H134" s="517">
        <v>149</v>
      </c>
      <c r="I134" s="517">
        <v>149</v>
      </c>
      <c r="J134" s="532">
        <v>100</v>
      </c>
      <c r="K134" s="517">
        <v>0</v>
      </c>
      <c r="L134" s="516">
        <v>160</v>
      </c>
      <c r="M134" s="517">
        <v>160</v>
      </c>
      <c r="N134" s="519">
        <v>100</v>
      </c>
    </row>
    <row r="135" spans="1:14" x14ac:dyDescent="0.3">
      <c r="A135" s="520" t="s">
        <v>687</v>
      </c>
      <c r="B135" s="515" t="s">
        <v>362</v>
      </c>
      <c r="C135" s="516">
        <v>0</v>
      </c>
      <c r="D135" s="517">
        <v>3123</v>
      </c>
      <c r="E135" s="517">
        <v>3123</v>
      </c>
      <c r="F135" s="532">
        <v>100</v>
      </c>
      <c r="G135" s="517">
        <v>0</v>
      </c>
      <c r="H135" s="517">
        <v>0</v>
      </c>
      <c r="I135" s="517">
        <v>0</v>
      </c>
      <c r="J135" s="532">
        <v>0</v>
      </c>
      <c r="K135" s="517">
        <v>0</v>
      </c>
      <c r="L135" s="516">
        <v>3123</v>
      </c>
      <c r="M135" s="517">
        <v>3123</v>
      </c>
      <c r="N135" s="519">
        <v>100</v>
      </c>
    </row>
    <row r="136" spans="1:14" x14ac:dyDescent="0.3">
      <c r="A136" s="520" t="s">
        <v>687</v>
      </c>
      <c r="B136" s="515" t="s">
        <v>364</v>
      </c>
      <c r="C136" s="516">
        <v>0</v>
      </c>
      <c r="D136" s="517">
        <v>112</v>
      </c>
      <c r="E136" s="517">
        <v>112</v>
      </c>
      <c r="F136" s="532">
        <v>100</v>
      </c>
      <c r="G136" s="517">
        <v>0</v>
      </c>
      <c r="H136" s="517">
        <v>0</v>
      </c>
      <c r="I136" s="517">
        <v>0</v>
      </c>
      <c r="J136" s="532">
        <v>0</v>
      </c>
      <c r="K136" s="517">
        <v>0</v>
      </c>
      <c r="L136" s="516">
        <v>112</v>
      </c>
      <c r="M136" s="517">
        <v>112</v>
      </c>
      <c r="N136" s="519">
        <v>100</v>
      </c>
    </row>
    <row r="137" spans="1:14" x14ac:dyDescent="0.3">
      <c r="A137" s="520" t="s">
        <v>687</v>
      </c>
      <c r="B137" s="515" t="s">
        <v>365</v>
      </c>
      <c r="C137" s="516">
        <v>0</v>
      </c>
      <c r="D137" s="517">
        <v>898</v>
      </c>
      <c r="E137" s="517">
        <v>898</v>
      </c>
      <c r="F137" s="532">
        <v>100</v>
      </c>
      <c r="G137" s="517">
        <v>0</v>
      </c>
      <c r="H137" s="517">
        <v>0</v>
      </c>
      <c r="I137" s="517">
        <v>0</v>
      </c>
      <c r="J137" s="532">
        <v>0</v>
      </c>
      <c r="K137" s="517">
        <v>0</v>
      </c>
      <c r="L137" s="516">
        <v>898</v>
      </c>
      <c r="M137" s="517">
        <v>898</v>
      </c>
      <c r="N137" s="519">
        <v>100</v>
      </c>
    </row>
    <row r="138" spans="1:14" x14ac:dyDescent="0.3">
      <c r="A138" s="520" t="s">
        <v>687</v>
      </c>
      <c r="B138" s="515" t="s">
        <v>394</v>
      </c>
      <c r="C138" s="516">
        <v>0</v>
      </c>
      <c r="D138" s="517">
        <v>0</v>
      </c>
      <c r="E138" s="517">
        <v>0</v>
      </c>
      <c r="F138" s="532">
        <v>0</v>
      </c>
      <c r="G138" s="517">
        <v>0</v>
      </c>
      <c r="H138" s="517">
        <v>0</v>
      </c>
      <c r="I138" s="517">
        <v>0</v>
      </c>
      <c r="J138" s="532">
        <v>0</v>
      </c>
      <c r="K138" s="517">
        <v>0</v>
      </c>
      <c r="L138" s="516">
        <v>0</v>
      </c>
      <c r="M138" s="517">
        <v>0</v>
      </c>
      <c r="N138" s="519">
        <v>0</v>
      </c>
    </row>
    <row r="139" spans="1:14" x14ac:dyDescent="0.3">
      <c r="A139" s="520" t="s">
        <v>687</v>
      </c>
      <c r="B139" s="515" t="s">
        <v>709</v>
      </c>
      <c r="C139" s="516">
        <v>0</v>
      </c>
      <c r="D139" s="517">
        <v>0</v>
      </c>
      <c r="E139" s="517">
        <v>0</v>
      </c>
      <c r="F139" s="532">
        <v>0</v>
      </c>
      <c r="G139" s="517">
        <v>0</v>
      </c>
      <c r="H139" s="517">
        <v>0</v>
      </c>
      <c r="I139" s="517">
        <v>0</v>
      </c>
      <c r="J139" s="532">
        <v>0</v>
      </c>
      <c r="K139" s="517">
        <v>0</v>
      </c>
      <c r="L139" s="516">
        <v>0</v>
      </c>
      <c r="M139" s="517">
        <v>0</v>
      </c>
      <c r="N139" s="519">
        <v>0</v>
      </c>
    </row>
    <row r="140" spans="1:14" x14ac:dyDescent="0.3">
      <c r="A140" s="520" t="s">
        <v>687</v>
      </c>
      <c r="B140" s="515" t="s">
        <v>396</v>
      </c>
      <c r="C140" s="516">
        <v>0</v>
      </c>
      <c r="D140" s="517">
        <v>67</v>
      </c>
      <c r="E140" s="517">
        <v>67</v>
      </c>
      <c r="F140" s="532">
        <v>100</v>
      </c>
      <c r="G140" s="517">
        <v>0</v>
      </c>
      <c r="H140" s="517">
        <v>2770</v>
      </c>
      <c r="I140" s="517">
        <v>2770</v>
      </c>
      <c r="J140" s="532">
        <v>100</v>
      </c>
      <c r="K140" s="517">
        <v>0</v>
      </c>
      <c r="L140" s="516">
        <v>2837</v>
      </c>
      <c r="M140" s="517">
        <v>2837</v>
      </c>
      <c r="N140" s="519">
        <v>100</v>
      </c>
    </row>
    <row r="141" spans="1:14" x14ac:dyDescent="0.3">
      <c r="A141" s="520" t="s">
        <v>687</v>
      </c>
      <c r="B141" s="515" t="s">
        <v>397</v>
      </c>
      <c r="C141" s="516">
        <v>0</v>
      </c>
      <c r="D141" s="517">
        <v>20</v>
      </c>
      <c r="E141" s="517">
        <v>20</v>
      </c>
      <c r="F141" s="532">
        <v>100</v>
      </c>
      <c r="G141" s="517">
        <v>0</v>
      </c>
      <c r="H141" s="517">
        <v>619</v>
      </c>
      <c r="I141" s="517">
        <v>619</v>
      </c>
      <c r="J141" s="532">
        <v>100</v>
      </c>
      <c r="K141" s="517">
        <v>0</v>
      </c>
      <c r="L141" s="516">
        <v>639</v>
      </c>
      <c r="M141" s="517">
        <v>639</v>
      </c>
      <c r="N141" s="519">
        <v>100</v>
      </c>
    </row>
    <row r="142" spans="1:14" x14ac:dyDescent="0.3">
      <c r="A142" s="520" t="s">
        <v>687</v>
      </c>
      <c r="B142" s="515" t="s">
        <v>690</v>
      </c>
      <c r="C142" s="516">
        <v>0</v>
      </c>
      <c r="D142" s="517">
        <v>6</v>
      </c>
      <c r="E142" s="517">
        <v>6</v>
      </c>
      <c r="F142" s="532">
        <v>100</v>
      </c>
      <c r="G142" s="517">
        <v>0</v>
      </c>
      <c r="H142" s="517">
        <v>169</v>
      </c>
      <c r="I142" s="517">
        <v>169</v>
      </c>
      <c r="J142" s="532">
        <v>100</v>
      </c>
      <c r="K142" s="517">
        <v>0</v>
      </c>
      <c r="L142" s="516">
        <v>175</v>
      </c>
      <c r="M142" s="517">
        <v>175</v>
      </c>
      <c r="N142" s="519">
        <v>100</v>
      </c>
    </row>
    <row r="143" spans="1:14" x14ac:dyDescent="0.3">
      <c r="A143" s="520" t="s">
        <v>687</v>
      </c>
      <c r="B143" s="515" t="s">
        <v>399</v>
      </c>
      <c r="C143" s="516">
        <v>0</v>
      </c>
      <c r="D143" s="517">
        <v>3236</v>
      </c>
      <c r="E143" s="517">
        <v>3236</v>
      </c>
      <c r="F143" s="532">
        <v>100</v>
      </c>
      <c r="G143" s="517">
        <v>0</v>
      </c>
      <c r="H143" s="517">
        <v>97</v>
      </c>
      <c r="I143" s="517">
        <v>97</v>
      </c>
      <c r="J143" s="532">
        <v>100</v>
      </c>
      <c r="K143" s="517">
        <v>0</v>
      </c>
      <c r="L143" s="516">
        <v>3333</v>
      </c>
      <c r="M143" s="517">
        <v>3333</v>
      </c>
      <c r="N143" s="519">
        <v>100</v>
      </c>
    </row>
    <row r="144" spans="1:14" x14ac:dyDescent="0.3">
      <c r="A144" s="520" t="s">
        <v>687</v>
      </c>
      <c r="B144" s="515" t="s">
        <v>691</v>
      </c>
      <c r="C144" s="516">
        <v>0</v>
      </c>
      <c r="D144" s="517">
        <v>1007</v>
      </c>
      <c r="E144" s="517">
        <v>1007</v>
      </c>
      <c r="F144" s="532">
        <v>100</v>
      </c>
      <c r="G144" s="517">
        <v>0</v>
      </c>
      <c r="H144" s="517">
        <v>16</v>
      </c>
      <c r="I144" s="517">
        <v>16</v>
      </c>
      <c r="J144" s="532">
        <v>100</v>
      </c>
      <c r="K144" s="517">
        <v>0</v>
      </c>
      <c r="L144" s="516">
        <v>1023</v>
      </c>
      <c r="M144" s="517">
        <v>1023</v>
      </c>
      <c r="N144" s="519">
        <v>100</v>
      </c>
    </row>
    <row r="145" spans="1:14" x14ac:dyDescent="0.3">
      <c r="A145" s="520" t="s">
        <v>687</v>
      </c>
      <c r="B145" s="515" t="s">
        <v>692</v>
      </c>
      <c r="C145" s="516">
        <v>0</v>
      </c>
      <c r="D145" s="517">
        <v>231</v>
      </c>
      <c r="E145" s="517">
        <v>231</v>
      </c>
      <c r="F145" s="532">
        <v>100</v>
      </c>
      <c r="G145" s="517">
        <v>0</v>
      </c>
      <c r="H145" s="517">
        <v>0</v>
      </c>
      <c r="I145" s="517">
        <v>0</v>
      </c>
      <c r="J145" s="532">
        <v>0</v>
      </c>
      <c r="K145" s="517">
        <v>0</v>
      </c>
      <c r="L145" s="516">
        <v>231</v>
      </c>
      <c r="M145" s="517">
        <v>231</v>
      </c>
      <c r="N145" s="519">
        <v>100</v>
      </c>
    </row>
    <row r="146" spans="1:14" x14ac:dyDescent="0.3">
      <c r="A146" s="520" t="s">
        <v>687</v>
      </c>
      <c r="B146" s="515" t="s">
        <v>400</v>
      </c>
      <c r="C146" s="516">
        <v>0</v>
      </c>
      <c r="D146" s="517">
        <v>39</v>
      </c>
      <c r="E146" s="517">
        <v>39</v>
      </c>
      <c r="F146" s="532">
        <v>100</v>
      </c>
      <c r="G146" s="517">
        <v>0</v>
      </c>
      <c r="H146" s="517">
        <v>0</v>
      </c>
      <c r="I146" s="517">
        <v>0</v>
      </c>
      <c r="J146" s="534">
        <v>0</v>
      </c>
      <c r="K146" s="517">
        <v>0</v>
      </c>
      <c r="L146" s="516">
        <v>39</v>
      </c>
      <c r="M146" s="517">
        <v>39</v>
      </c>
      <c r="N146" s="519">
        <v>100</v>
      </c>
    </row>
    <row r="147" spans="1:14" x14ac:dyDescent="0.3">
      <c r="A147" s="520" t="s">
        <v>687</v>
      </c>
      <c r="B147" s="515" t="s">
        <v>710</v>
      </c>
      <c r="C147" s="516">
        <v>0</v>
      </c>
      <c r="D147" s="517">
        <v>0</v>
      </c>
      <c r="E147" s="517">
        <v>0</v>
      </c>
      <c r="F147" s="532">
        <v>0</v>
      </c>
      <c r="G147" s="517">
        <v>0</v>
      </c>
      <c r="H147" s="517">
        <v>0</v>
      </c>
      <c r="I147" s="517">
        <v>0</v>
      </c>
      <c r="J147" s="532">
        <v>0</v>
      </c>
      <c r="K147" s="517">
        <v>0</v>
      </c>
      <c r="L147" s="516">
        <v>0</v>
      </c>
      <c r="M147" s="517">
        <v>0</v>
      </c>
      <c r="N147" s="519">
        <v>0</v>
      </c>
    </row>
    <row r="148" spans="1:14" x14ac:dyDescent="0.3">
      <c r="A148" s="520" t="s">
        <v>687</v>
      </c>
      <c r="B148" s="515">
        <v>70</v>
      </c>
      <c r="C148" s="516">
        <v>0</v>
      </c>
      <c r="D148" s="517">
        <v>9</v>
      </c>
      <c r="E148" s="517">
        <v>9</v>
      </c>
      <c r="F148" s="532">
        <v>100</v>
      </c>
      <c r="G148" s="517">
        <v>0</v>
      </c>
      <c r="H148" s="517">
        <v>0</v>
      </c>
      <c r="I148" s="517">
        <v>0</v>
      </c>
      <c r="J148" s="532">
        <v>0</v>
      </c>
      <c r="K148" s="517">
        <v>0</v>
      </c>
      <c r="L148" s="516">
        <v>9</v>
      </c>
      <c r="M148" s="517">
        <v>9</v>
      </c>
      <c r="N148" s="519">
        <v>100</v>
      </c>
    </row>
    <row r="149" spans="1:14" x14ac:dyDescent="0.3">
      <c r="A149" s="520" t="s">
        <v>711</v>
      </c>
      <c r="B149" s="522" t="s">
        <v>686</v>
      </c>
      <c r="C149" s="523">
        <v>499047</v>
      </c>
      <c r="D149" s="524">
        <v>760952</v>
      </c>
      <c r="E149" s="524">
        <v>739066</v>
      </c>
      <c r="F149" s="525">
        <v>97.12386589430082</v>
      </c>
      <c r="G149" s="524">
        <v>36781</v>
      </c>
      <c r="H149" s="524">
        <v>8905</v>
      </c>
      <c r="I149" s="524">
        <v>8902</v>
      </c>
      <c r="J149" s="525">
        <v>99.96631106120158</v>
      </c>
      <c r="K149" s="524">
        <v>535828</v>
      </c>
      <c r="L149" s="523">
        <v>769857</v>
      </c>
      <c r="M149" s="524">
        <v>747968</v>
      </c>
      <c r="N149" s="526">
        <v>97.156744694144493</v>
      </c>
    </row>
    <row r="150" spans="1:14" x14ac:dyDescent="0.3">
      <c r="A150" s="520" t="s">
        <v>687</v>
      </c>
      <c r="B150" s="515" t="s">
        <v>712</v>
      </c>
      <c r="C150" s="516">
        <v>76</v>
      </c>
      <c r="D150" s="517">
        <v>77</v>
      </c>
      <c r="E150" s="517">
        <v>0</v>
      </c>
      <c r="F150" s="532">
        <v>0</v>
      </c>
      <c r="G150" s="517">
        <v>0</v>
      </c>
      <c r="H150" s="517">
        <v>0</v>
      </c>
      <c r="I150" s="517">
        <v>0</v>
      </c>
      <c r="J150" s="532">
        <v>0</v>
      </c>
      <c r="K150" s="517">
        <v>76</v>
      </c>
      <c r="L150" s="516">
        <v>77</v>
      </c>
      <c r="M150" s="517">
        <v>0</v>
      </c>
      <c r="N150" s="519">
        <v>0</v>
      </c>
    </row>
    <row r="151" spans="1:14" x14ac:dyDescent="0.3">
      <c r="A151" s="520" t="s">
        <v>687</v>
      </c>
      <c r="B151" s="515" t="s">
        <v>344</v>
      </c>
      <c r="C151" s="516">
        <v>0</v>
      </c>
      <c r="D151" s="517">
        <v>884</v>
      </c>
      <c r="E151" s="517">
        <v>884</v>
      </c>
      <c r="F151" s="532">
        <v>100</v>
      </c>
      <c r="G151" s="517">
        <v>0</v>
      </c>
      <c r="H151" s="517">
        <v>6328</v>
      </c>
      <c r="I151" s="517">
        <v>6312</v>
      </c>
      <c r="J151" s="532">
        <v>99.747155499367892</v>
      </c>
      <c r="K151" s="517">
        <v>0</v>
      </c>
      <c r="L151" s="516">
        <v>7212</v>
      </c>
      <c r="M151" s="517">
        <v>7196</v>
      </c>
      <c r="N151" s="519">
        <v>99.778147531891292</v>
      </c>
    </row>
    <row r="152" spans="1:14" x14ac:dyDescent="0.3">
      <c r="A152" s="520" t="s">
        <v>687</v>
      </c>
      <c r="B152" s="515" t="s">
        <v>346</v>
      </c>
      <c r="C152" s="516">
        <v>0</v>
      </c>
      <c r="D152" s="517">
        <v>126</v>
      </c>
      <c r="E152" s="517">
        <v>125</v>
      </c>
      <c r="F152" s="532">
        <v>99.206349206349216</v>
      </c>
      <c r="G152" s="517">
        <v>0</v>
      </c>
      <c r="H152" s="517">
        <v>15311</v>
      </c>
      <c r="I152" s="517">
        <v>15230</v>
      </c>
      <c r="J152" s="532">
        <v>99.470968584677692</v>
      </c>
      <c r="K152" s="517">
        <v>0</v>
      </c>
      <c r="L152" s="516">
        <v>15437</v>
      </c>
      <c r="M152" s="517">
        <v>15355</v>
      </c>
      <c r="N152" s="519">
        <v>99.468808706354864</v>
      </c>
    </row>
    <row r="153" spans="1:14" x14ac:dyDescent="0.3">
      <c r="A153" s="520" t="s">
        <v>687</v>
      </c>
      <c r="B153" s="515" t="s">
        <v>348</v>
      </c>
      <c r="C153" s="516">
        <v>0</v>
      </c>
      <c r="D153" s="517">
        <v>100</v>
      </c>
      <c r="E153" s="517">
        <v>95</v>
      </c>
      <c r="F153" s="532">
        <v>95</v>
      </c>
      <c r="G153" s="517">
        <v>0</v>
      </c>
      <c r="H153" s="517">
        <v>23560</v>
      </c>
      <c r="I153" s="517">
        <v>22604</v>
      </c>
      <c r="J153" s="532">
        <v>95.94227504244482</v>
      </c>
      <c r="K153" s="517">
        <v>0</v>
      </c>
      <c r="L153" s="516">
        <v>23660</v>
      </c>
      <c r="M153" s="517">
        <v>22699</v>
      </c>
      <c r="N153" s="519">
        <v>95.938292476754015</v>
      </c>
    </row>
    <row r="154" spans="1:14" x14ac:dyDescent="0.3">
      <c r="A154" s="520" t="s">
        <v>687</v>
      </c>
      <c r="B154" s="515" t="s">
        <v>707</v>
      </c>
      <c r="C154" s="516">
        <v>0</v>
      </c>
      <c r="D154" s="517">
        <v>1</v>
      </c>
      <c r="E154" s="517">
        <v>1</v>
      </c>
      <c r="F154" s="532">
        <v>100</v>
      </c>
      <c r="G154" s="517">
        <v>0</v>
      </c>
      <c r="H154" s="517">
        <v>1</v>
      </c>
      <c r="I154" s="517">
        <v>1</v>
      </c>
      <c r="J154" s="532">
        <v>100</v>
      </c>
      <c r="K154" s="517">
        <v>0</v>
      </c>
      <c r="L154" s="516">
        <v>2</v>
      </c>
      <c r="M154" s="517">
        <v>2</v>
      </c>
      <c r="N154" s="519">
        <v>100</v>
      </c>
    </row>
    <row r="155" spans="1:14" x14ac:dyDescent="0.3">
      <c r="A155" s="520" t="s">
        <v>687</v>
      </c>
      <c r="B155" s="515" t="s">
        <v>355</v>
      </c>
      <c r="C155" s="516">
        <v>61874</v>
      </c>
      <c r="D155" s="517">
        <v>2316</v>
      </c>
      <c r="E155" s="517">
        <v>2318</v>
      </c>
      <c r="F155" s="532">
        <v>100.08635578583764</v>
      </c>
      <c r="G155" s="517">
        <v>0</v>
      </c>
      <c r="H155" s="517">
        <v>0</v>
      </c>
      <c r="I155" s="517">
        <v>0</v>
      </c>
      <c r="J155" s="532">
        <v>0</v>
      </c>
      <c r="K155" s="517">
        <v>61874</v>
      </c>
      <c r="L155" s="516">
        <v>2316</v>
      </c>
      <c r="M155" s="517">
        <v>2318</v>
      </c>
      <c r="N155" s="519">
        <v>100.08635578583764</v>
      </c>
    </row>
    <row r="156" spans="1:14" x14ac:dyDescent="0.3">
      <c r="A156" s="520" t="s">
        <v>687</v>
      </c>
      <c r="B156" s="515" t="s">
        <v>357</v>
      </c>
      <c r="C156" s="516">
        <v>32461</v>
      </c>
      <c r="D156" s="517">
        <v>379</v>
      </c>
      <c r="E156" s="517">
        <v>380</v>
      </c>
      <c r="F156" s="532">
        <v>100.26385224274405</v>
      </c>
      <c r="G156" s="517">
        <v>0</v>
      </c>
      <c r="H156" s="517">
        <v>0</v>
      </c>
      <c r="I156" s="517">
        <v>0</v>
      </c>
      <c r="J156" s="532">
        <v>0</v>
      </c>
      <c r="K156" s="517">
        <v>32461</v>
      </c>
      <c r="L156" s="516">
        <v>379</v>
      </c>
      <c r="M156" s="517">
        <v>380</v>
      </c>
      <c r="N156" s="519">
        <v>100.26385224274405</v>
      </c>
    </row>
    <row r="157" spans="1:14" x14ac:dyDescent="0.3">
      <c r="A157" s="520" t="s">
        <v>687</v>
      </c>
      <c r="B157" s="515" t="s">
        <v>358</v>
      </c>
      <c r="C157" s="516">
        <v>17599</v>
      </c>
      <c r="D157" s="517">
        <v>90</v>
      </c>
      <c r="E157" s="517">
        <v>90</v>
      </c>
      <c r="F157" s="532">
        <v>100</v>
      </c>
      <c r="G157" s="517">
        <v>0</v>
      </c>
      <c r="H157" s="517">
        <v>0</v>
      </c>
      <c r="I157" s="517">
        <v>0</v>
      </c>
      <c r="J157" s="532">
        <v>0</v>
      </c>
      <c r="K157" s="517">
        <v>17599</v>
      </c>
      <c r="L157" s="516">
        <v>90</v>
      </c>
      <c r="M157" s="517">
        <v>90</v>
      </c>
      <c r="N157" s="519">
        <v>100</v>
      </c>
    </row>
    <row r="158" spans="1:14" x14ac:dyDescent="0.3">
      <c r="A158" s="520" t="s">
        <v>687</v>
      </c>
      <c r="B158" s="515" t="s">
        <v>362</v>
      </c>
      <c r="C158" s="516">
        <v>0</v>
      </c>
      <c r="D158" s="517">
        <v>581</v>
      </c>
      <c r="E158" s="517">
        <v>581</v>
      </c>
      <c r="F158" s="532">
        <v>100</v>
      </c>
      <c r="G158" s="517">
        <v>0</v>
      </c>
      <c r="H158" s="517">
        <v>0</v>
      </c>
      <c r="I158" s="517">
        <v>0</v>
      </c>
      <c r="J158" s="532">
        <v>0</v>
      </c>
      <c r="K158" s="517">
        <v>0</v>
      </c>
      <c r="L158" s="516">
        <v>581</v>
      </c>
      <c r="M158" s="517">
        <v>581</v>
      </c>
      <c r="N158" s="519">
        <v>100</v>
      </c>
    </row>
    <row r="159" spans="1:14" x14ac:dyDescent="0.3">
      <c r="A159" s="520" t="s">
        <v>687</v>
      </c>
      <c r="B159" s="515" t="s">
        <v>365</v>
      </c>
      <c r="C159" s="516">
        <v>0</v>
      </c>
      <c r="D159" s="517">
        <v>71</v>
      </c>
      <c r="E159" s="517">
        <v>71</v>
      </c>
      <c r="F159" s="532">
        <v>100</v>
      </c>
      <c r="G159" s="517">
        <v>0</v>
      </c>
      <c r="H159" s="517">
        <v>0</v>
      </c>
      <c r="I159" s="517">
        <v>0</v>
      </c>
      <c r="J159" s="532">
        <v>0</v>
      </c>
      <c r="K159" s="517">
        <v>0</v>
      </c>
      <c r="L159" s="516">
        <v>71</v>
      </c>
      <c r="M159" s="517">
        <v>71</v>
      </c>
      <c r="N159" s="519">
        <v>100</v>
      </c>
    </row>
    <row r="160" spans="1:14" x14ac:dyDescent="0.3">
      <c r="A160" s="520" t="s">
        <v>687</v>
      </c>
      <c r="B160" s="515" t="s">
        <v>396</v>
      </c>
      <c r="C160" s="516">
        <v>0</v>
      </c>
      <c r="D160" s="517">
        <v>3809</v>
      </c>
      <c r="E160" s="517">
        <v>3808</v>
      </c>
      <c r="F160" s="532">
        <v>99.973746390128639</v>
      </c>
      <c r="G160" s="527">
        <v>0</v>
      </c>
      <c r="H160" s="527">
        <v>0</v>
      </c>
      <c r="I160" s="527">
        <v>0</v>
      </c>
      <c r="J160" s="532">
        <v>0</v>
      </c>
      <c r="K160" s="517">
        <v>0</v>
      </c>
      <c r="L160" s="516">
        <v>3809</v>
      </c>
      <c r="M160" s="517">
        <v>3808</v>
      </c>
      <c r="N160" s="519">
        <v>99.973746390128639</v>
      </c>
    </row>
    <row r="161" spans="1:14" x14ac:dyDescent="0.3">
      <c r="A161" s="520" t="s">
        <v>687</v>
      </c>
      <c r="B161" s="515" t="s">
        <v>397</v>
      </c>
      <c r="C161" s="516">
        <v>0</v>
      </c>
      <c r="D161" s="517">
        <v>715</v>
      </c>
      <c r="E161" s="517">
        <v>714</v>
      </c>
      <c r="F161" s="532">
        <v>99.860139860139867</v>
      </c>
      <c r="G161" s="517">
        <v>0</v>
      </c>
      <c r="H161" s="517">
        <v>0</v>
      </c>
      <c r="I161" s="517">
        <v>0</v>
      </c>
      <c r="J161" s="532">
        <v>0</v>
      </c>
      <c r="K161" s="517">
        <v>0</v>
      </c>
      <c r="L161" s="516">
        <v>715</v>
      </c>
      <c r="M161" s="517">
        <v>714</v>
      </c>
      <c r="N161" s="519">
        <v>99.860139860139867</v>
      </c>
    </row>
    <row r="162" spans="1:14" x14ac:dyDescent="0.3">
      <c r="A162" s="520" t="s">
        <v>687</v>
      </c>
      <c r="B162" s="515" t="s">
        <v>690</v>
      </c>
      <c r="C162" s="516">
        <v>0</v>
      </c>
      <c r="D162" s="517">
        <v>166</v>
      </c>
      <c r="E162" s="517">
        <v>166</v>
      </c>
      <c r="F162" s="532">
        <v>100</v>
      </c>
      <c r="G162" s="517">
        <v>0</v>
      </c>
      <c r="H162" s="517">
        <v>0</v>
      </c>
      <c r="I162" s="517">
        <v>0</v>
      </c>
      <c r="J162" s="532">
        <v>0</v>
      </c>
      <c r="K162" s="517">
        <v>0</v>
      </c>
      <c r="L162" s="516">
        <v>166</v>
      </c>
      <c r="M162" s="517">
        <v>166</v>
      </c>
      <c r="N162" s="519">
        <v>100</v>
      </c>
    </row>
    <row r="163" spans="1:14" x14ac:dyDescent="0.3">
      <c r="A163" s="520" t="s">
        <v>687</v>
      </c>
      <c r="B163" s="515" t="s">
        <v>399</v>
      </c>
      <c r="C163" s="516">
        <v>0</v>
      </c>
      <c r="D163" s="517">
        <v>2296</v>
      </c>
      <c r="E163" s="517">
        <v>2296</v>
      </c>
      <c r="F163" s="532">
        <v>100</v>
      </c>
      <c r="G163" s="517">
        <v>0</v>
      </c>
      <c r="H163" s="517">
        <v>28</v>
      </c>
      <c r="I163" s="517">
        <v>28</v>
      </c>
      <c r="J163" s="532">
        <v>100</v>
      </c>
      <c r="K163" s="517">
        <v>0</v>
      </c>
      <c r="L163" s="516">
        <v>2324</v>
      </c>
      <c r="M163" s="517">
        <v>2324</v>
      </c>
      <c r="N163" s="519">
        <v>100</v>
      </c>
    </row>
    <row r="164" spans="1:14" x14ac:dyDescent="0.3">
      <c r="A164" s="520" t="s">
        <v>687</v>
      </c>
      <c r="B164" s="515" t="s">
        <v>691</v>
      </c>
      <c r="C164" s="516">
        <v>0</v>
      </c>
      <c r="D164" s="517">
        <v>610</v>
      </c>
      <c r="E164" s="517">
        <v>610</v>
      </c>
      <c r="F164" s="532">
        <v>100</v>
      </c>
      <c r="G164" s="517">
        <v>0</v>
      </c>
      <c r="H164" s="517">
        <v>7</v>
      </c>
      <c r="I164" s="517">
        <v>7</v>
      </c>
      <c r="J164" s="532">
        <v>100</v>
      </c>
      <c r="K164" s="517">
        <v>0</v>
      </c>
      <c r="L164" s="516">
        <v>617</v>
      </c>
      <c r="M164" s="517">
        <v>617</v>
      </c>
      <c r="N164" s="519">
        <v>100</v>
      </c>
    </row>
    <row r="165" spans="1:14" x14ac:dyDescent="0.3">
      <c r="A165" s="520" t="s">
        <v>687</v>
      </c>
      <c r="B165" s="515" t="s">
        <v>692</v>
      </c>
      <c r="C165" s="516">
        <v>0</v>
      </c>
      <c r="D165" s="517">
        <v>410</v>
      </c>
      <c r="E165" s="517">
        <v>410</v>
      </c>
      <c r="F165" s="532">
        <v>100</v>
      </c>
      <c r="G165" s="517">
        <v>0</v>
      </c>
      <c r="H165" s="517">
        <v>2</v>
      </c>
      <c r="I165" s="517">
        <v>2</v>
      </c>
      <c r="J165" s="532">
        <v>100</v>
      </c>
      <c r="K165" s="517">
        <v>0</v>
      </c>
      <c r="L165" s="516">
        <v>412</v>
      </c>
      <c r="M165" s="517">
        <v>412</v>
      </c>
      <c r="N165" s="519">
        <v>100</v>
      </c>
    </row>
    <row r="166" spans="1:14" x14ac:dyDescent="0.3">
      <c r="A166" s="520" t="s">
        <v>687</v>
      </c>
      <c r="B166" s="515" t="s">
        <v>406</v>
      </c>
      <c r="C166" s="516">
        <v>0</v>
      </c>
      <c r="D166" s="517">
        <v>11</v>
      </c>
      <c r="E166" s="517">
        <v>11</v>
      </c>
      <c r="F166" s="532">
        <v>100</v>
      </c>
      <c r="G166" s="517">
        <v>0</v>
      </c>
      <c r="H166" s="517">
        <v>0</v>
      </c>
      <c r="I166" s="517">
        <v>0</v>
      </c>
      <c r="J166" s="532">
        <v>0</v>
      </c>
      <c r="K166" s="517">
        <v>0</v>
      </c>
      <c r="L166" s="516">
        <v>11</v>
      </c>
      <c r="M166" s="517">
        <v>11</v>
      </c>
      <c r="N166" s="519">
        <v>100</v>
      </c>
    </row>
    <row r="167" spans="1:14" x14ac:dyDescent="0.3">
      <c r="A167" s="520" t="s">
        <v>687</v>
      </c>
      <c r="B167" s="515" t="s">
        <v>713</v>
      </c>
      <c r="C167" s="516">
        <v>0</v>
      </c>
      <c r="D167" s="517">
        <v>4</v>
      </c>
      <c r="E167" s="517">
        <v>4</v>
      </c>
      <c r="F167" s="532">
        <v>100</v>
      </c>
      <c r="G167" s="517">
        <v>0</v>
      </c>
      <c r="H167" s="517">
        <v>0</v>
      </c>
      <c r="I167" s="517">
        <v>0</v>
      </c>
      <c r="J167" s="532">
        <v>0</v>
      </c>
      <c r="K167" s="517">
        <v>0</v>
      </c>
      <c r="L167" s="516">
        <v>4</v>
      </c>
      <c r="M167" s="517">
        <v>4</v>
      </c>
      <c r="N167" s="519">
        <v>100</v>
      </c>
    </row>
    <row r="168" spans="1:14" x14ac:dyDescent="0.3">
      <c r="A168" s="520" t="s">
        <v>687</v>
      </c>
      <c r="B168" s="515">
        <v>70</v>
      </c>
      <c r="C168" s="516">
        <v>0</v>
      </c>
      <c r="D168" s="517">
        <v>1</v>
      </c>
      <c r="E168" s="517">
        <v>0</v>
      </c>
      <c r="F168" s="532">
        <v>0</v>
      </c>
      <c r="G168" s="517">
        <v>0</v>
      </c>
      <c r="H168" s="517">
        <v>0</v>
      </c>
      <c r="I168" s="517">
        <v>0</v>
      </c>
      <c r="J168" s="532">
        <v>0</v>
      </c>
      <c r="K168" s="517">
        <v>0</v>
      </c>
      <c r="L168" s="516">
        <v>1</v>
      </c>
      <c r="M168" s="517">
        <v>0</v>
      </c>
      <c r="N168" s="519">
        <v>0</v>
      </c>
    </row>
    <row r="169" spans="1:14" x14ac:dyDescent="0.3">
      <c r="A169" s="520" t="s">
        <v>714</v>
      </c>
      <c r="B169" s="522" t="s">
        <v>686</v>
      </c>
      <c r="C169" s="523">
        <v>61637</v>
      </c>
      <c r="D169" s="524">
        <v>83579</v>
      </c>
      <c r="E169" s="524">
        <v>83510</v>
      </c>
      <c r="F169" s="525">
        <v>99.917443376924837</v>
      </c>
      <c r="G169" s="524">
        <v>932</v>
      </c>
      <c r="H169" s="524">
        <v>457</v>
      </c>
      <c r="I169" s="524">
        <v>457</v>
      </c>
      <c r="J169" s="525">
        <v>100</v>
      </c>
      <c r="K169" s="524">
        <v>62569</v>
      </c>
      <c r="L169" s="523">
        <v>84036</v>
      </c>
      <c r="M169" s="524">
        <v>83967</v>
      </c>
      <c r="N169" s="526">
        <v>99.917892331857772</v>
      </c>
    </row>
    <row r="170" spans="1:14" x14ac:dyDescent="0.3">
      <c r="A170" s="520" t="s">
        <v>687</v>
      </c>
      <c r="B170" s="515" t="s">
        <v>715</v>
      </c>
      <c r="C170" s="516">
        <v>4219</v>
      </c>
      <c r="D170" s="517">
        <v>49</v>
      </c>
      <c r="E170" s="517">
        <v>49</v>
      </c>
      <c r="F170" s="532">
        <v>100</v>
      </c>
      <c r="G170" s="517">
        <v>0</v>
      </c>
      <c r="H170" s="517">
        <v>0</v>
      </c>
      <c r="I170" s="517">
        <v>0</v>
      </c>
      <c r="J170" s="532">
        <v>0</v>
      </c>
      <c r="K170" s="517">
        <v>4219</v>
      </c>
      <c r="L170" s="516">
        <v>49</v>
      </c>
      <c r="M170" s="517">
        <v>49</v>
      </c>
      <c r="N170" s="519">
        <v>100</v>
      </c>
    </row>
    <row r="171" spans="1:14" x14ac:dyDescent="0.3">
      <c r="A171" s="520" t="s">
        <v>687</v>
      </c>
      <c r="B171" s="515" t="s">
        <v>346</v>
      </c>
      <c r="C171" s="516">
        <v>0</v>
      </c>
      <c r="D171" s="517">
        <v>0</v>
      </c>
      <c r="E171" s="517">
        <v>0</v>
      </c>
      <c r="F171" s="532">
        <v>0</v>
      </c>
      <c r="G171" s="517">
        <v>0</v>
      </c>
      <c r="H171" s="517">
        <v>31</v>
      </c>
      <c r="I171" s="517">
        <v>31</v>
      </c>
      <c r="J171" s="532">
        <v>100</v>
      </c>
      <c r="K171" s="517">
        <v>0</v>
      </c>
      <c r="L171" s="516">
        <v>31</v>
      </c>
      <c r="M171" s="517">
        <v>31</v>
      </c>
      <c r="N171" s="519">
        <v>100</v>
      </c>
    </row>
    <row r="172" spans="1:14" x14ac:dyDescent="0.3">
      <c r="A172" s="520" t="s">
        <v>687</v>
      </c>
      <c r="B172" s="515" t="s">
        <v>348</v>
      </c>
      <c r="C172" s="516">
        <v>0</v>
      </c>
      <c r="D172" s="517">
        <v>0</v>
      </c>
      <c r="E172" s="517">
        <v>0</v>
      </c>
      <c r="F172" s="532">
        <v>0</v>
      </c>
      <c r="G172" s="517">
        <v>0</v>
      </c>
      <c r="H172" s="517">
        <v>223</v>
      </c>
      <c r="I172" s="517">
        <v>223</v>
      </c>
      <c r="J172" s="532">
        <v>100</v>
      </c>
      <c r="K172" s="517">
        <v>0</v>
      </c>
      <c r="L172" s="516">
        <v>223</v>
      </c>
      <c r="M172" s="517">
        <v>223</v>
      </c>
      <c r="N172" s="519">
        <v>100</v>
      </c>
    </row>
    <row r="173" spans="1:14" x14ac:dyDescent="0.3">
      <c r="A173" s="520" t="s">
        <v>687</v>
      </c>
      <c r="B173" s="515" t="s">
        <v>694</v>
      </c>
      <c r="C173" s="516">
        <v>0</v>
      </c>
      <c r="D173" s="517">
        <v>297</v>
      </c>
      <c r="E173" s="517">
        <v>297</v>
      </c>
      <c r="F173" s="532">
        <v>100</v>
      </c>
      <c r="G173" s="517">
        <v>0</v>
      </c>
      <c r="H173" s="517">
        <v>0</v>
      </c>
      <c r="I173" s="517">
        <v>0</v>
      </c>
      <c r="J173" s="532">
        <v>0</v>
      </c>
      <c r="K173" s="517">
        <v>0</v>
      </c>
      <c r="L173" s="516">
        <v>297</v>
      </c>
      <c r="M173" s="517">
        <v>297</v>
      </c>
      <c r="N173" s="519">
        <v>100</v>
      </c>
    </row>
    <row r="174" spans="1:14" x14ac:dyDescent="0.3">
      <c r="A174" s="520" t="s">
        <v>687</v>
      </c>
      <c r="B174" s="515" t="s">
        <v>716</v>
      </c>
      <c r="C174" s="516">
        <v>0</v>
      </c>
      <c r="D174" s="517">
        <v>2228</v>
      </c>
      <c r="E174" s="517">
        <v>2228</v>
      </c>
      <c r="F174" s="532">
        <v>100</v>
      </c>
      <c r="G174" s="517">
        <v>0</v>
      </c>
      <c r="H174" s="517">
        <v>124</v>
      </c>
      <c r="I174" s="517">
        <v>124</v>
      </c>
      <c r="J174" s="532">
        <v>100</v>
      </c>
      <c r="K174" s="517">
        <v>0</v>
      </c>
      <c r="L174" s="516">
        <v>2352</v>
      </c>
      <c r="M174" s="517">
        <v>2352</v>
      </c>
      <c r="N174" s="519">
        <v>100</v>
      </c>
    </row>
    <row r="175" spans="1:14" x14ac:dyDescent="0.3">
      <c r="A175" s="520" t="s">
        <v>687</v>
      </c>
      <c r="B175" s="515" t="s">
        <v>355</v>
      </c>
      <c r="C175" s="516">
        <v>0</v>
      </c>
      <c r="D175" s="517">
        <v>20036</v>
      </c>
      <c r="E175" s="517">
        <v>20036</v>
      </c>
      <c r="F175" s="532">
        <v>100</v>
      </c>
      <c r="G175" s="517">
        <v>118812</v>
      </c>
      <c r="H175" s="517">
        <v>39199</v>
      </c>
      <c r="I175" s="517">
        <v>39199</v>
      </c>
      <c r="J175" s="532">
        <v>100</v>
      </c>
      <c r="K175" s="517">
        <v>118812</v>
      </c>
      <c r="L175" s="516">
        <v>59235</v>
      </c>
      <c r="M175" s="517">
        <v>59235</v>
      </c>
      <c r="N175" s="519">
        <v>100</v>
      </c>
    </row>
    <row r="176" spans="1:14" x14ac:dyDescent="0.3">
      <c r="A176" s="520" t="s">
        <v>687</v>
      </c>
      <c r="B176" s="515" t="s">
        <v>357</v>
      </c>
      <c r="C176" s="516">
        <v>0</v>
      </c>
      <c r="D176" s="517">
        <v>2913</v>
      </c>
      <c r="E176" s="517">
        <v>2913</v>
      </c>
      <c r="F176" s="532">
        <v>100</v>
      </c>
      <c r="G176" s="517">
        <v>13005</v>
      </c>
      <c r="H176" s="517">
        <v>1051</v>
      </c>
      <c r="I176" s="517">
        <v>1051</v>
      </c>
      <c r="J176" s="532">
        <v>100</v>
      </c>
      <c r="K176" s="517">
        <v>13005</v>
      </c>
      <c r="L176" s="516">
        <v>3964</v>
      </c>
      <c r="M176" s="517">
        <v>3964</v>
      </c>
      <c r="N176" s="519">
        <v>100</v>
      </c>
    </row>
    <row r="177" spans="1:14" x14ac:dyDescent="0.3">
      <c r="A177" s="520" t="s">
        <v>687</v>
      </c>
      <c r="B177" s="515" t="s">
        <v>358</v>
      </c>
      <c r="C177" s="516">
        <v>0</v>
      </c>
      <c r="D177" s="517">
        <v>22</v>
      </c>
      <c r="E177" s="517">
        <v>22</v>
      </c>
      <c r="F177" s="532">
        <v>100</v>
      </c>
      <c r="G177" s="517">
        <v>1228</v>
      </c>
      <c r="H177" s="517">
        <v>0</v>
      </c>
      <c r="I177" s="517">
        <v>0</v>
      </c>
      <c r="J177" s="532">
        <v>0</v>
      </c>
      <c r="K177" s="517">
        <v>1228</v>
      </c>
      <c r="L177" s="516">
        <v>22</v>
      </c>
      <c r="M177" s="517">
        <v>22</v>
      </c>
      <c r="N177" s="519">
        <v>100</v>
      </c>
    </row>
    <row r="178" spans="1:14" x14ac:dyDescent="0.3">
      <c r="A178" s="520" t="s">
        <v>687</v>
      </c>
      <c r="B178" s="515" t="s">
        <v>359</v>
      </c>
      <c r="C178" s="516">
        <v>0</v>
      </c>
      <c r="D178" s="517">
        <v>8520</v>
      </c>
      <c r="E178" s="517">
        <v>8520</v>
      </c>
      <c r="F178" s="532">
        <v>100</v>
      </c>
      <c r="G178" s="517">
        <v>266017</v>
      </c>
      <c r="H178" s="517">
        <v>12760</v>
      </c>
      <c r="I178" s="517">
        <v>12760</v>
      </c>
      <c r="J178" s="532">
        <v>100</v>
      </c>
      <c r="K178" s="517">
        <v>266017</v>
      </c>
      <c r="L178" s="516">
        <v>21280</v>
      </c>
      <c r="M178" s="517">
        <v>21280</v>
      </c>
      <c r="N178" s="519">
        <v>100</v>
      </c>
    </row>
    <row r="179" spans="1:14" x14ac:dyDescent="0.3">
      <c r="A179" s="520" t="s">
        <v>687</v>
      </c>
      <c r="B179" s="515" t="s">
        <v>361</v>
      </c>
      <c r="C179" s="516">
        <v>0</v>
      </c>
      <c r="D179" s="517">
        <v>1443</v>
      </c>
      <c r="E179" s="517">
        <v>1443</v>
      </c>
      <c r="F179" s="532">
        <v>100</v>
      </c>
      <c r="G179" s="517">
        <v>28229</v>
      </c>
      <c r="H179" s="517">
        <v>1325</v>
      </c>
      <c r="I179" s="517">
        <v>1325</v>
      </c>
      <c r="J179" s="532">
        <v>100</v>
      </c>
      <c r="K179" s="517">
        <v>28229</v>
      </c>
      <c r="L179" s="516">
        <v>2768</v>
      </c>
      <c r="M179" s="517">
        <v>2768</v>
      </c>
      <c r="N179" s="519">
        <v>100</v>
      </c>
    </row>
    <row r="180" spans="1:14" x14ac:dyDescent="0.3">
      <c r="A180" s="520" t="s">
        <v>687</v>
      </c>
      <c r="B180" s="515" t="s">
        <v>362</v>
      </c>
      <c r="C180" s="516">
        <v>0</v>
      </c>
      <c r="D180" s="517">
        <v>297</v>
      </c>
      <c r="E180" s="517">
        <v>297</v>
      </c>
      <c r="F180" s="532">
        <v>100</v>
      </c>
      <c r="G180" s="517">
        <v>0</v>
      </c>
      <c r="H180" s="517">
        <v>0</v>
      </c>
      <c r="I180" s="517">
        <v>0</v>
      </c>
      <c r="J180" s="532">
        <v>0</v>
      </c>
      <c r="K180" s="517">
        <v>0</v>
      </c>
      <c r="L180" s="516">
        <v>297</v>
      </c>
      <c r="M180" s="517">
        <v>297</v>
      </c>
      <c r="N180" s="519">
        <v>100</v>
      </c>
    </row>
    <row r="181" spans="1:14" x14ac:dyDescent="0.3">
      <c r="A181" s="520" t="s">
        <v>687</v>
      </c>
      <c r="B181" s="515" t="s">
        <v>365</v>
      </c>
      <c r="C181" s="516">
        <v>0</v>
      </c>
      <c r="D181" s="517">
        <v>67</v>
      </c>
      <c r="E181" s="517">
        <v>67</v>
      </c>
      <c r="F181" s="532">
        <v>100</v>
      </c>
      <c r="G181" s="517">
        <v>0</v>
      </c>
      <c r="H181" s="517">
        <v>0</v>
      </c>
      <c r="I181" s="517">
        <v>0</v>
      </c>
      <c r="J181" s="532">
        <v>0</v>
      </c>
      <c r="K181" s="517">
        <v>0</v>
      </c>
      <c r="L181" s="516">
        <v>67</v>
      </c>
      <c r="M181" s="517">
        <v>67</v>
      </c>
      <c r="N181" s="519">
        <v>100</v>
      </c>
    </row>
    <row r="182" spans="1:14" x14ac:dyDescent="0.3">
      <c r="A182" s="520" t="s">
        <v>687</v>
      </c>
      <c r="B182" s="515" t="s">
        <v>394</v>
      </c>
      <c r="C182" s="516">
        <v>0</v>
      </c>
      <c r="D182" s="517">
        <v>648</v>
      </c>
      <c r="E182" s="517">
        <v>648</v>
      </c>
      <c r="F182" s="532">
        <v>100</v>
      </c>
      <c r="G182" s="517">
        <v>0</v>
      </c>
      <c r="H182" s="517">
        <v>0</v>
      </c>
      <c r="I182" s="517">
        <v>0</v>
      </c>
      <c r="J182" s="532">
        <v>0</v>
      </c>
      <c r="K182" s="517">
        <v>0</v>
      </c>
      <c r="L182" s="516">
        <v>648</v>
      </c>
      <c r="M182" s="517">
        <v>648</v>
      </c>
      <c r="N182" s="519">
        <v>100</v>
      </c>
    </row>
    <row r="183" spans="1:14" x14ac:dyDescent="0.3">
      <c r="A183" s="520" t="s">
        <v>687</v>
      </c>
      <c r="B183" s="515" t="s">
        <v>709</v>
      </c>
      <c r="C183" s="516">
        <v>0</v>
      </c>
      <c r="D183" s="517">
        <v>26</v>
      </c>
      <c r="E183" s="517">
        <v>26</v>
      </c>
      <c r="F183" s="532">
        <v>100</v>
      </c>
      <c r="G183" s="517">
        <v>0</v>
      </c>
      <c r="H183" s="517">
        <v>0</v>
      </c>
      <c r="I183" s="517">
        <v>0</v>
      </c>
      <c r="J183" s="532">
        <v>0</v>
      </c>
      <c r="K183" s="517">
        <v>0</v>
      </c>
      <c r="L183" s="516">
        <v>26</v>
      </c>
      <c r="M183" s="517">
        <v>26</v>
      </c>
      <c r="N183" s="519">
        <v>100</v>
      </c>
    </row>
    <row r="184" spans="1:14" x14ac:dyDescent="0.3">
      <c r="A184" s="520" t="s">
        <v>687</v>
      </c>
      <c r="B184" s="515" t="s">
        <v>396</v>
      </c>
      <c r="C184" s="516">
        <v>0</v>
      </c>
      <c r="D184" s="517">
        <v>6305</v>
      </c>
      <c r="E184" s="517">
        <v>6305</v>
      </c>
      <c r="F184" s="532">
        <v>100</v>
      </c>
      <c r="G184" s="517">
        <v>0</v>
      </c>
      <c r="H184" s="517">
        <v>24523</v>
      </c>
      <c r="I184" s="517">
        <v>24523</v>
      </c>
      <c r="J184" s="532">
        <v>100</v>
      </c>
      <c r="K184" s="517">
        <v>0</v>
      </c>
      <c r="L184" s="516">
        <v>30828</v>
      </c>
      <c r="M184" s="517">
        <v>30828</v>
      </c>
      <c r="N184" s="519">
        <v>100</v>
      </c>
    </row>
    <row r="185" spans="1:14" x14ac:dyDescent="0.3">
      <c r="A185" s="520" t="s">
        <v>687</v>
      </c>
      <c r="B185" s="515" t="s">
        <v>397</v>
      </c>
      <c r="C185" s="516">
        <v>0</v>
      </c>
      <c r="D185" s="517">
        <v>1834</v>
      </c>
      <c r="E185" s="517">
        <v>1834</v>
      </c>
      <c r="F185" s="532">
        <v>100</v>
      </c>
      <c r="G185" s="517">
        <v>0</v>
      </c>
      <c r="H185" s="517">
        <v>3254</v>
      </c>
      <c r="I185" s="517">
        <v>3254</v>
      </c>
      <c r="J185" s="532">
        <v>100</v>
      </c>
      <c r="K185" s="517">
        <v>0</v>
      </c>
      <c r="L185" s="516">
        <v>5088</v>
      </c>
      <c r="M185" s="517">
        <v>5088</v>
      </c>
      <c r="N185" s="519">
        <v>100</v>
      </c>
    </row>
    <row r="186" spans="1:14" x14ac:dyDescent="0.3">
      <c r="A186" s="520" t="s">
        <v>687</v>
      </c>
      <c r="B186" s="515" t="s">
        <v>690</v>
      </c>
      <c r="C186" s="516">
        <v>0</v>
      </c>
      <c r="D186" s="517">
        <v>510</v>
      </c>
      <c r="E186" s="517">
        <v>510</v>
      </c>
      <c r="F186" s="532">
        <v>100</v>
      </c>
      <c r="G186" s="517">
        <v>0</v>
      </c>
      <c r="H186" s="517">
        <v>6</v>
      </c>
      <c r="I186" s="517">
        <v>6</v>
      </c>
      <c r="J186" s="532">
        <v>100</v>
      </c>
      <c r="K186" s="517">
        <v>0</v>
      </c>
      <c r="L186" s="516">
        <v>516</v>
      </c>
      <c r="M186" s="517">
        <v>516</v>
      </c>
      <c r="N186" s="519">
        <v>100</v>
      </c>
    </row>
    <row r="187" spans="1:14" x14ac:dyDescent="0.3">
      <c r="A187" s="520" t="s">
        <v>687</v>
      </c>
      <c r="B187" s="515" t="s">
        <v>398</v>
      </c>
      <c r="C187" s="516">
        <v>0</v>
      </c>
      <c r="D187" s="517">
        <v>29498</v>
      </c>
      <c r="E187" s="517">
        <v>29498</v>
      </c>
      <c r="F187" s="532">
        <v>100</v>
      </c>
      <c r="G187" s="517">
        <v>0</v>
      </c>
      <c r="H187" s="517">
        <v>46915</v>
      </c>
      <c r="I187" s="517">
        <v>46915</v>
      </c>
      <c r="J187" s="532">
        <v>100</v>
      </c>
      <c r="K187" s="517">
        <v>0</v>
      </c>
      <c r="L187" s="516">
        <v>76413</v>
      </c>
      <c r="M187" s="517">
        <v>76413</v>
      </c>
      <c r="N187" s="519">
        <v>100</v>
      </c>
    </row>
    <row r="188" spans="1:14" x14ac:dyDescent="0.3">
      <c r="A188" s="520" t="s">
        <v>687</v>
      </c>
      <c r="B188" s="515" t="s">
        <v>704</v>
      </c>
      <c r="C188" s="516">
        <v>0</v>
      </c>
      <c r="D188" s="517">
        <v>5208</v>
      </c>
      <c r="E188" s="517">
        <v>5208</v>
      </c>
      <c r="F188" s="532">
        <v>100</v>
      </c>
      <c r="G188" s="517">
        <v>0</v>
      </c>
      <c r="H188" s="517">
        <v>4590</v>
      </c>
      <c r="I188" s="517">
        <v>4590</v>
      </c>
      <c r="J188" s="532">
        <v>100</v>
      </c>
      <c r="K188" s="517">
        <v>0</v>
      </c>
      <c r="L188" s="516">
        <v>9798</v>
      </c>
      <c r="M188" s="517">
        <v>9798</v>
      </c>
      <c r="N188" s="519">
        <v>100</v>
      </c>
    </row>
    <row r="189" spans="1:14" x14ac:dyDescent="0.3">
      <c r="A189" s="520" t="s">
        <v>687</v>
      </c>
      <c r="B189" s="515" t="s">
        <v>399</v>
      </c>
      <c r="C189" s="516">
        <v>0</v>
      </c>
      <c r="D189" s="517">
        <v>127</v>
      </c>
      <c r="E189" s="517">
        <v>127</v>
      </c>
      <c r="F189" s="532">
        <v>100</v>
      </c>
      <c r="G189" s="517">
        <v>0</v>
      </c>
      <c r="H189" s="517">
        <v>0</v>
      </c>
      <c r="I189" s="517">
        <v>0</v>
      </c>
      <c r="J189" s="532">
        <v>0</v>
      </c>
      <c r="K189" s="517">
        <v>0</v>
      </c>
      <c r="L189" s="516">
        <v>127</v>
      </c>
      <c r="M189" s="517">
        <v>127</v>
      </c>
      <c r="N189" s="519">
        <v>100</v>
      </c>
    </row>
    <row r="190" spans="1:14" x14ac:dyDescent="0.3">
      <c r="A190" s="520" t="s">
        <v>687</v>
      </c>
      <c r="B190" s="515" t="s">
        <v>691</v>
      </c>
      <c r="C190" s="516">
        <v>0</v>
      </c>
      <c r="D190" s="517">
        <v>73</v>
      </c>
      <c r="E190" s="517">
        <v>73</v>
      </c>
      <c r="F190" s="532">
        <v>100</v>
      </c>
      <c r="G190" s="517">
        <v>0</v>
      </c>
      <c r="H190" s="517">
        <v>0</v>
      </c>
      <c r="I190" s="517">
        <v>0</v>
      </c>
      <c r="J190" s="532">
        <v>0</v>
      </c>
      <c r="K190" s="517">
        <v>0</v>
      </c>
      <c r="L190" s="516">
        <v>73</v>
      </c>
      <c r="M190" s="517">
        <v>73</v>
      </c>
      <c r="N190" s="519">
        <v>100</v>
      </c>
    </row>
    <row r="191" spans="1:14" x14ac:dyDescent="0.3">
      <c r="A191" s="520" t="s">
        <v>687</v>
      </c>
      <c r="B191" s="515" t="s">
        <v>692</v>
      </c>
      <c r="C191" s="516">
        <v>0</v>
      </c>
      <c r="D191" s="517">
        <v>42</v>
      </c>
      <c r="E191" s="517">
        <v>42</v>
      </c>
      <c r="F191" s="532">
        <v>100</v>
      </c>
      <c r="G191" s="517">
        <v>0</v>
      </c>
      <c r="H191" s="517">
        <v>0</v>
      </c>
      <c r="I191" s="517">
        <v>0</v>
      </c>
      <c r="J191" s="532">
        <v>0</v>
      </c>
      <c r="K191" s="517">
        <v>0</v>
      </c>
      <c r="L191" s="516">
        <v>42</v>
      </c>
      <c r="M191" s="517">
        <v>42</v>
      </c>
      <c r="N191" s="519">
        <v>100</v>
      </c>
    </row>
    <row r="192" spans="1:14" x14ac:dyDescent="0.3">
      <c r="A192" s="520" t="s">
        <v>687</v>
      </c>
      <c r="B192" s="515">
        <v>70</v>
      </c>
      <c r="C192" s="516">
        <v>7</v>
      </c>
      <c r="D192" s="517">
        <v>7</v>
      </c>
      <c r="E192" s="517">
        <v>6</v>
      </c>
      <c r="F192" s="532">
        <v>85.714285714285708</v>
      </c>
      <c r="G192" s="517">
        <v>0</v>
      </c>
      <c r="H192" s="517">
        <v>0</v>
      </c>
      <c r="I192" s="517">
        <v>0</v>
      </c>
      <c r="J192" s="532">
        <v>0</v>
      </c>
      <c r="K192" s="517">
        <v>7</v>
      </c>
      <c r="L192" s="516">
        <v>7</v>
      </c>
      <c r="M192" s="517">
        <v>6</v>
      </c>
      <c r="N192" s="519">
        <v>85.714285714285708</v>
      </c>
    </row>
    <row r="193" spans="1:14" ht="27" customHeight="1" x14ac:dyDescent="0.3">
      <c r="A193" s="533" t="s">
        <v>717</v>
      </c>
      <c r="B193" s="522" t="s">
        <v>718</v>
      </c>
      <c r="C193" s="523">
        <v>0</v>
      </c>
      <c r="D193" s="524">
        <v>0</v>
      </c>
      <c r="E193" s="524">
        <v>6</v>
      </c>
      <c r="F193" s="525">
        <v>0</v>
      </c>
      <c r="G193" s="524">
        <v>0</v>
      </c>
      <c r="H193" s="524">
        <v>0</v>
      </c>
      <c r="I193" s="524">
        <v>0</v>
      </c>
      <c r="J193" s="525">
        <v>0</v>
      </c>
      <c r="K193" s="524">
        <v>0</v>
      </c>
      <c r="L193" s="523">
        <v>0</v>
      </c>
      <c r="M193" s="524">
        <v>6</v>
      </c>
      <c r="N193" s="526">
        <v>0</v>
      </c>
    </row>
    <row r="194" spans="1:14" x14ac:dyDescent="0.3">
      <c r="A194" s="520" t="s">
        <v>687</v>
      </c>
      <c r="B194" s="515" t="s">
        <v>686</v>
      </c>
      <c r="C194" s="516">
        <v>1574427</v>
      </c>
      <c r="D194" s="517">
        <v>1430899</v>
      </c>
      <c r="E194" s="517">
        <v>1429000</v>
      </c>
      <c r="F194" s="532">
        <v>99.867286230544579</v>
      </c>
      <c r="G194" s="517">
        <v>8564</v>
      </c>
      <c r="H194" s="517">
        <v>39792</v>
      </c>
      <c r="I194" s="517">
        <v>39791</v>
      </c>
      <c r="J194" s="532">
        <v>99.997486932046641</v>
      </c>
      <c r="K194" s="517">
        <v>1582991</v>
      </c>
      <c r="L194" s="516">
        <v>1470691</v>
      </c>
      <c r="M194" s="517">
        <v>1468791</v>
      </c>
      <c r="N194" s="519">
        <v>99.870809027865135</v>
      </c>
    </row>
    <row r="195" spans="1:14" x14ac:dyDescent="0.3">
      <c r="A195" s="520" t="s">
        <v>687</v>
      </c>
      <c r="B195" s="515" t="s">
        <v>344</v>
      </c>
      <c r="C195" s="516">
        <v>0</v>
      </c>
      <c r="D195" s="517">
        <v>0</v>
      </c>
      <c r="E195" s="517">
        <v>0</v>
      </c>
      <c r="F195" s="532">
        <v>0</v>
      </c>
      <c r="G195" s="517">
        <v>0</v>
      </c>
      <c r="H195" s="517">
        <v>362</v>
      </c>
      <c r="I195" s="517">
        <v>362</v>
      </c>
      <c r="J195" s="532">
        <v>100</v>
      </c>
      <c r="K195" s="517">
        <v>0</v>
      </c>
      <c r="L195" s="516">
        <v>362</v>
      </c>
      <c r="M195" s="517">
        <v>362</v>
      </c>
      <c r="N195" s="519">
        <v>100</v>
      </c>
    </row>
    <row r="196" spans="1:14" x14ac:dyDescent="0.3">
      <c r="A196" s="520" t="s">
        <v>687</v>
      </c>
      <c r="B196" s="515" t="s">
        <v>346</v>
      </c>
      <c r="C196" s="516">
        <v>0</v>
      </c>
      <c r="D196" s="517">
        <v>0</v>
      </c>
      <c r="E196" s="517">
        <v>0</v>
      </c>
      <c r="F196" s="532">
        <v>0</v>
      </c>
      <c r="G196" s="517">
        <v>0</v>
      </c>
      <c r="H196" s="517">
        <v>789</v>
      </c>
      <c r="I196" s="517">
        <v>789</v>
      </c>
      <c r="J196" s="532">
        <v>100</v>
      </c>
      <c r="K196" s="517">
        <v>0</v>
      </c>
      <c r="L196" s="516">
        <v>789</v>
      </c>
      <c r="M196" s="517">
        <v>789</v>
      </c>
      <c r="N196" s="519">
        <v>100</v>
      </c>
    </row>
    <row r="197" spans="1:14" x14ac:dyDescent="0.3">
      <c r="A197" s="520" t="s">
        <v>687</v>
      </c>
      <c r="B197" s="515" t="s">
        <v>348</v>
      </c>
      <c r="C197" s="516">
        <v>0</v>
      </c>
      <c r="D197" s="517">
        <v>0</v>
      </c>
      <c r="E197" s="517">
        <v>0</v>
      </c>
      <c r="F197" s="532">
        <v>0</v>
      </c>
      <c r="G197" s="527">
        <v>0</v>
      </c>
      <c r="H197" s="527">
        <v>3499</v>
      </c>
      <c r="I197" s="527">
        <v>3499</v>
      </c>
      <c r="J197" s="532">
        <v>100</v>
      </c>
      <c r="K197" s="517">
        <v>0</v>
      </c>
      <c r="L197" s="516">
        <v>3499</v>
      </c>
      <c r="M197" s="517">
        <v>3499</v>
      </c>
      <c r="N197" s="519">
        <v>100</v>
      </c>
    </row>
    <row r="198" spans="1:14" x14ac:dyDescent="0.3">
      <c r="A198" s="520" t="s">
        <v>687</v>
      </c>
      <c r="B198" s="515" t="s">
        <v>694</v>
      </c>
      <c r="C198" s="516">
        <v>0</v>
      </c>
      <c r="D198" s="517">
        <v>37529</v>
      </c>
      <c r="E198" s="517">
        <v>37529</v>
      </c>
      <c r="F198" s="532">
        <v>100</v>
      </c>
      <c r="G198" s="517">
        <v>0</v>
      </c>
      <c r="H198" s="517">
        <v>0</v>
      </c>
      <c r="I198" s="517">
        <v>0</v>
      </c>
      <c r="J198" s="532">
        <v>0</v>
      </c>
      <c r="K198" s="517">
        <v>0</v>
      </c>
      <c r="L198" s="516">
        <v>37529</v>
      </c>
      <c r="M198" s="517">
        <v>37529</v>
      </c>
      <c r="N198" s="519">
        <v>100</v>
      </c>
    </row>
    <row r="199" spans="1:14" x14ac:dyDescent="0.3">
      <c r="A199" s="520" t="s">
        <v>687</v>
      </c>
      <c r="B199" s="515" t="s">
        <v>355</v>
      </c>
      <c r="C199" s="516">
        <v>40697</v>
      </c>
      <c r="D199" s="517">
        <v>21</v>
      </c>
      <c r="E199" s="517">
        <v>21</v>
      </c>
      <c r="F199" s="532">
        <v>100</v>
      </c>
      <c r="G199" s="517">
        <v>14913</v>
      </c>
      <c r="H199" s="517">
        <v>0</v>
      </c>
      <c r="I199" s="517">
        <v>0</v>
      </c>
      <c r="J199" s="532">
        <v>0</v>
      </c>
      <c r="K199" s="517">
        <v>55610</v>
      </c>
      <c r="L199" s="516">
        <v>21</v>
      </c>
      <c r="M199" s="517">
        <v>21</v>
      </c>
      <c r="N199" s="519">
        <v>100</v>
      </c>
    </row>
    <row r="200" spans="1:14" x14ac:dyDescent="0.3">
      <c r="A200" s="520" t="s">
        <v>687</v>
      </c>
      <c r="B200" s="515" t="s">
        <v>357</v>
      </c>
      <c r="C200" s="516">
        <v>31280</v>
      </c>
      <c r="D200" s="517">
        <v>6064</v>
      </c>
      <c r="E200" s="517">
        <v>6063</v>
      </c>
      <c r="F200" s="532">
        <v>99.983509234828489</v>
      </c>
      <c r="G200" s="517">
        <v>10852</v>
      </c>
      <c r="H200" s="517">
        <v>6623</v>
      </c>
      <c r="I200" s="517">
        <v>6622</v>
      </c>
      <c r="J200" s="532">
        <v>99.984901102219538</v>
      </c>
      <c r="K200" s="517">
        <v>42132</v>
      </c>
      <c r="L200" s="516">
        <v>12687</v>
      </c>
      <c r="M200" s="517">
        <v>12685</v>
      </c>
      <c r="N200" s="519">
        <v>99.984235831953967</v>
      </c>
    </row>
    <row r="201" spans="1:14" x14ac:dyDescent="0.3">
      <c r="A201" s="520" t="s">
        <v>687</v>
      </c>
      <c r="B201" s="515" t="s">
        <v>358</v>
      </c>
      <c r="C201" s="516">
        <v>3028</v>
      </c>
      <c r="D201" s="517">
        <v>0</v>
      </c>
      <c r="E201" s="517">
        <v>0</v>
      </c>
      <c r="F201" s="532">
        <v>0</v>
      </c>
      <c r="G201" s="517">
        <v>3028</v>
      </c>
      <c r="H201" s="517">
        <v>172</v>
      </c>
      <c r="I201" s="517">
        <v>172</v>
      </c>
      <c r="J201" s="532">
        <v>100</v>
      </c>
      <c r="K201" s="517">
        <v>6056</v>
      </c>
      <c r="L201" s="516">
        <v>172</v>
      </c>
      <c r="M201" s="517">
        <v>172</v>
      </c>
      <c r="N201" s="519">
        <v>100</v>
      </c>
    </row>
    <row r="202" spans="1:14" x14ac:dyDescent="0.3">
      <c r="A202" s="520" t="s">
        <v>687</v>
      </c>
      <c r="B202" s="515" t="s">
        <v>362</v>
      </c>
      <c r="C202" s="516">
        <v>51394</v>
      </c>
      <c r="D202" s="517">
        <v>37733</v>
      </c>
      <c r="E202" s="517">
        <v>37733</v>
      </c>
      <c r="F202" s="532">
        <v>100</v>
      </c>
      <c r="G202" s="517">
        <v>0</v>
      </c>
      <c r="H202" s="517">
        <v>1556</v>
      </c>
      <c r="I202" s="517">
        <v>1556</v>
      </c>
      <c r="J202" s="532">
        <v>100</v>
      </c>
      <c r="K202" s="517">
        <v>51394</v>
      </c>
      <c r="L202" s="516">
        <v>39289</v>
      </c>
      <c r="M202" s="517">
        <v>39289</v>
      </c>
      <c r="N202" s="519">
        <v>100</v>
      </c>
    </row>
    <row r="203" spans="1:14" x14ac:dyDescent="0.3">
      <c r="A203" s="520" t="s">
        <v>687</v>
      </c>
      <c r="B203" s="515" t="s">
        <v>364</v>
      </c>
      <c r="C203" s="516">
        <v>6948</v>
      </c>
      <c r="D203" s="517">
        <v>12217</v>
      </c>
      <c r="E203" s="517">
        <v>12218</v>
      </c>
      <c r="F203" s="532">
        <v>100.00818531554391</v>
      </c>
      <c r="G203" s="517">
        <v>0</v>
      </c>
      <c r="H203" s="517">
        <v>413</v>
      </c>
      <c r="I203" s="517">
        <v>413</v>
      </c>
      <c r="J203" s="532">
        <v>100</v>
      </c>
      <c r="K203" s="517">
        <v>6948</v>
      </c>
      <c r="L203" s="516">
        <v>12630</v>
      </c>
      <c r="M203" s="517">
        <v>12631</v>
      </c>
      <c r="N203" s="519">
        <v>100.00791765637371</v>
      </c>
    </row>
    <row r="204" spans="1:14" x14ac:dyDescent="0.3">
      <c r="A204" s="520" t="s">
        <v>687</v>
      </c>
      <c r="B204" s="515" t="s">
        <v>365</v>
      </c>
      <c r="C204" s="516">
        <v>6211</v>
      </c>
      <c r="D204" s="517">
        <v>6606</v>
      </c>
      <c r="E204" s="517">
        <v>6605</v>
      </c>
      <c r="F204" s="532">
        <v>99.984862246442631</v>
      </c>
      <c r="G204" s="517">
        <v>0</v>
      </c>
      <c r="H204" s="517">
        <v>0</v>
      </c>
      <c r="I204" s="517">
        <v>0</v>
      </c>
      <c r="J204" s="532">
        <v>0</v>
      </c>
      <c r="K204" s="517">
        <v>6211</v>
      </c>
      <c r="L204" s="516">
        <v>6606</v>
      </c>
      <c r="M204" s="517">
        <v>6605</v>
      </c>
      <c r="N204" s="519">
        <v>99.984862246442631</v>
      </c>
    </row>
    <row r="205" spans="1:14" x14ac:dyDescent="0.3">
      <c r="A205" s="520" t="s">
        <v>687</v>
      </c>
      <c r="B205" s="515" t="s">
        <v>390</v>
      </c>
      <c r="C205" s="516">
        <v>0</v>
      </c>
      <c r="D205" s="517">
        <v>1000</v>
      </c>
      <c r="E205" s="517">
        <v>1000</v>
      </c>
      <c r="F205" s="532">
        <v>100</v>
      </c>
      <c r="G205" s="517">
        <v>0</v>
      </c>
      <c r="H205" s="517">
        <v>0</v>
      </c>
      <c r="I205" s="517">
        <v>0</v>
      </c>
      <c r="J205" s="532">
        <v>0</v>
      </c>
      <c r="K205" s="517">
        <v>0</v>
      </c>
      <c r="L205" s="516">
        <v>1000</v>
      </c>
      <c r="M205" s="517">
        <v>1000</v>
      </c>
      <c r="N205" s="519">
        <v>100</v>
      </c>
    </row>
    <row r="206" spans="1:14" x14ac:dyDescent="0.3">
      <c r="A206" s="520" t="s">
        <v>687</v>
      </c>
      <c r="B206" s="515" t="s">
        <v>394</v>
      </c>
      <c r="C206" s="516">
        <v>0</v>
      </c>
      <c r="D206" s="517">
        <v>2211</v>
      </c>
      <c r="E206" s="517">
        <v>2209</v>
      </c>
      <c r="F206" s="532">
        <v>99.909543193125288</v>
      </c>
      <c r="G206" s="517">
        <v>0</v>
      </c>
      <c r="H206" s="517">
        <v>0</v>
      </c>
      <c r="I206" s="517">
        <v>0</v>
      </c>
      <c r="J206" s="532">
        <v>0</v>
      </c>
      <c r="K206" s="517">
        <v>0</v>
      </c>
      <c r="L206" s="516">
        <v>2211</v>
      </c>
      <c r="M206" s="517">
        <v>2209</v>
      </c>
      <c r="N206" s="519">
        <v>99.909543193125288</v>
      </c>
    </row>
    <row r="207" spans="1:14" x14ac:dyDescent="0.3">
      <c r="A207" s="520" t="s">
        <v>687</v>
      </c>
      <c r="B207" s="515" t="s">
        <v>709</v>
      </c>
      <c r="C207" s="516">
        <v>0</v>
      </c>
      <c r="D207" s="517">
        <v>2</v>
      </c>
      <c r="E207" s="517">
        <v>2</v>
      </c>
      <c r="F207" s="532">
        <v>100</v>
      </c>
      <c r="G207" s="517">
        <v>0</v>
      </c>
      <c r="H207" s="517">
        <v>0</v>
      </c>
      <c r="I207" s="517">
        <v>0</v>
      </c>
      <c r="J207" s="532">
        <v>0</v>
      </c>
      <c r="K207" s="517">
        <v>0</v>
      </c>
      <c r="L207" s="516">
        <v>2</v>
      </c>
      <c r="M207" s="517">
        <v>2</v>
      </c>
      <c r="N207" s="519">
        <v>100</v>
      </c>
    </row>
    <row r="208" spans="1:14" x14ac:dyDescent="0.3">
      <c r="A208" s="520" t="s">
        <v>687</v>
      </c>
      <c r="B208" s="515" t="s">
        <v>396</v>
      </c>
      <c r="C208" s="516">
        <v>0</v>
      </c>
      <c r="D208" s="517">
        <v>50973</v>
      </c>
      <c r="E208" s="517">
        <v>50974</v>
      </c>
      <c r="F208" s="532">
        <v>100.00196182292586</v>
      </c>
      <c r="G208" s="527">
        <v>0</v>
      </c>
      <c r="H208" s="527">
        <v>14502</v>
      </c>
      <c r="I208" s="527">
        <v>14502</v>
      </c>
      <c r="J208" s="532">
        <v>100</v>
      </c>
      <c r="K208" s="517">
        <v>0</v>
      </c>
      <c r="L208" s="516">
        <v>65475</v>
      </c>
      <c r="M208" s="517">
        <v>65476</v>
      </c>
      <c r="N208" s="519">
        <v>100.00152730049636</v>
      </c>
    </row>
    <row r="209" spans="1:14" x14ac:dyDescent="0.3">
      <c r="A209" s="520" t="s">
        <v>687</v>
      </c>
      <c r="B209" s="515" t="s">
        <v>397</v>
      </c>
      <c r="C209" s="516">
        <v>0</v>
      </c>
      <c r="D209" s="517">
        <v>578</v>
      </c>
      <c r="E209" s="517">
        <v>578</v>
      </c>
      <c r="F209" s="532">
        <v>100</v>
      </c>
      <c r="G209" s="517">
        <v>0</v>
      </c>
      <c r="H209" s="517">
        <v>762</v>
      </c>
      <c r="I209" s="517">
        <v>762</v>
      </c>
      <c r="J209" s="532">
        <v>100</v>
      </c>
      <c r="K209" s="517">
        <v>0</v>
      </c>
      <c r="L209" s="516">
        <v>1340</v>
      </c>
      <c r="M209" s="517">
        <v>1340</v>
      </c>
      <c r="N209" s="519">
        <v>100</v>
      </c>
    </row>
    <row r="210" spans="1:14" x14ac:dyDescent="0.3">
      <c r="A210" s="520" t="s">
        <v>687</v>
      </c>
      <c r="B210" s="515" t="s">
        <v>690</v>
      </c>
      <c r="C210" s="516">
        <v>0</v>
      </c>
      <c r="D210" s="517">
        <v>1837</v>
      </c>
      <c r="E210" s="517">
        <v>1837</v>
      </c>
      <c r="F210" s="532">
        <v>100</v>
      </c>
      <c r="G210" s="517">
        <v>0</v>
      </c>
      <c r="H210" s="517">
        <v>290</v>
      </c>
      <c r="I210" s="517">
        <v>290</v>
      </c>
      <c r="J210" s="532">
        <v>100</v>
      </c>
      <c r="K210" s="517">
        <v>0</v>
      </c>
      <c r="L210" s="516">
        <v>2127</v>
      </c>
      <c r="M210" s="517">
        <v>2127</v>
      </c>
      <c r="N210" s="519">
        <v>100</v>
      </c>
    </row>
    <row r="211" spans="1:14" x14ac:dyDescent="0.3">
      <c r="A211" s="520" t="s">
        <v>687</v>
      </c>
      <c r="B211" s="515" t="s">
        <v>399</v>
      </c>
      <c r="C211" s="516">
        <v>0</v>
      </c>
      <c r="D211" s="517">
        <v>35510</v>
      </c>
      <c r="E211" s="517">
        <v>35509</v>
      </c>
      <c r="F211" s="532">
        <v>99.997183891861454</v>
      </c>
      <c r="G211" s="517">
        <v>0</v>
      </c>
      <c r="H211" s="517">
        <v>371</v>
      </c>
      <c r="I211" s="517">
        <v>371</v>
      </c>
      <c r="J211" s="532">
        <v>100</v>
      </c>
      <c r="K211" s="517">
        <v>0</v>
      </c>
      <c r="L211" s="516">
        <v>35881</v>
      </c>
      <c r="M211" s="517">
        <v>35880</v>
      </c>
      <c r="N211" s="519">
        <v>99.997213009670858</v>
      </c>
    </row>
    <row r="212" spans="1:14" x14ac:dyDescent="0.3">
      <c r="A212" s="520" t="s">
        <v>687</v>
      </c>
      <c r="B212" s="515" t="s">
        <v>691</v>
      </c>
      <c r="C212" s="516">
        <v>0</v>
      </c>
      <c r="D212" s="517">
        <v>284</v>
      </c>
      <c r="E212" s="517">
        <v>284</v>
      </c>
      <c r="F212" s="532">
        <v>100</v>
      </c>
      <c r="G212" s="517">
        <v>0</v>
      </c>
      <c r="H212" s="517">
        <v>0</v>
      </c>
      <c r="I212" s="517">
        <v>0</v>
      </c>
      <c r="J212" s="532">
        <v>0</v>
      </c>
      <c r="K212" s="517">
        <v>0</v>
      </c>
      <c r="L212" s="516">
        <v>284</v>
      </c>
      <c r="M212" s="517">
        <v>284</v>
      </c>
      <c r="N212" s="519">
        <v>100</v>
      </c>
    </row>
    <row r="213" spans="1:14" x14ac:dyDescent="0.3">
      <c r="A213" s="520" t="s">
        <v>687</v>
      </c>
      <c r="B213" s="515" t="s">
        <v>692</v>
      </c>
      <c r="C213" s="516">
        <v>0</v>
      </c>
      <c r="D213" s="517">
        <v>297</v>
      </c>
      <c r="E213" s="517">
        <v>297</v>
      </c>
      <c r="F213" s="532">
        <v>100</v>
      </c>
      <c r="G213" s="517">
        <v>0</v>
      </c>
      <c r="H213" s="517">
        <v>0</v>
      </c>
      <c r="I213" s="517">
        <v>0</v>
      </c>
      <c r="J213" s="532">
        <v>0</v>
      </c>
      <c r="K213" s="517">
        <v>0</v>
      </c>
      <c r="L213" s="516">
        <v>297</v>
      </c>
      <c r="M213" s="517">
        <v>297</v>
      </c>
      <c r="N213" s="519">
        <v>100</v>
      </c>
    </row>
    <row r="214" spans="1:14" x14ac:dyDescent="0.3">
      <c r="A214" s="520" t="s">
        <v>719</v>
      </c>
      <c r="B214" s="522" t="s">
        <v>686</v>
      </c>
      <c r="C214" s="523">
        <v>1665998</v>
      </c>
      <c r="D214" s="524">
        <v>2136686</v>
      </c>
      <c r="E214" s="524">
        <v>2070104</v>
      </c>
      <c r="F214" s="525">
        <v>96.883865949418862</v>
      </c>
      <c r="G214" s="524">
        <v>1630</v>
      </c>
      <c r="H214" s="524">
        <v>81956</v>
      </c>
      <c r="I214" s="524">
        <v>81894</v>
      </c>
      <c r="J214" s="525">
        <v>99.924349651032259</v>
      </c>
      <c r="K214" s="524">
        <v>1667628</v>
      </c>
      <c r="L214" s="523">
        <v>2218642</v>
      </c>
      <c r="M214" s="524">
        <v>2151998</v>
      </c>
      <c r="N214" s="526">
        <v>96.996180546478428</v>
      </c>
    </row>
    <row r="215" spans="1:14" x14ac:dyDescent="0.3">
      <c r="A215" s="520" t="s">
        <v>687</v>
      </c>
      <c r="B215" s="515" t="s">
        <v>712</v>
      </c>
      <c r="C215" s="516">
        <v>39235</v>
      </c>
      <c r="D215" s="517">
        <v>33642</v>
      </c>
      <c r="E215" s="517">
        <v>33642</v>
      </c>
      <c r="F215" s="532">
        <v>100</v>
      </c>
      <c r="G215" s="517">
        <v>0</v>
      </c>
      <c r="H215" s="517">
        <v>5593</v>
      </c>
      <c r="I215" s="517">
        <v>5595</v>
      </c>
      <c r="J215" s="532">
        <v>100.03575898444484</v>
      </c>
      <c r="K215" s="517">
        <v>39235</v>
      </c>
      <c r="L215" s="516">
        <v>39235</v>
      </c>
      <c r="M215" s="517">
        <v>39237</v>
      </c>
      <c r="N215" s="519">
        <v>100.00509748948643</v>
      </c>
    </row>
    <row r="216" spans="1:14" x14ac:dyDescent="0.3">
      <c r="A216" s="520" t="s">
        <v>687</v>
      </c>
      <c r="B216" s="515" t="s">
        <v>720</v>
      </c>
      <c r="C216" s="516">
        <v>0</v>
      </c>
      <c r="D216" s="517">
        <v>0</v>
      </c>
      <c r="E216" s="517">
        <v>0</v>
      </c>
      <c r="F216" s="532">
        <v>0</v>
      </c>
      <c r="G216" s="527">
        <v>0</v>
      </c>
      <c r="H216" s="527">
        <v>13</v>
      </c>
      <c r="I216" s="527">
        <v>13</v>
      </c>
      <c r="J216" s="532">
        <v>100</v>
      </c>
      <c r="K216" s="517">
        <v>0</v>
      </c>
      <c r="L216" s="516">
        <v>13</v>
      </c>
      <c r="M216" s="517">
        <v>13</v>
      </c>
      <c r="N216" s="519">
        <v>100</v>
      </c>
    </row>
    <row r="217" spans="1:14" x14ac:dyDescent="0.3">
      <c r="A217" s="520" t="s">
        <v>687</v>
      </c>
      <c r="B217" s="515" t="s">
        <v>348</v>
      </c>
      <c r="C217" s="516">
        <v>0</v>
      </c>
      <c r="D217" s="517">
        <v>0</v>
      </c>
      <c r="E217" s="517">
        <v>0</v>
      </c>
      <c r="F217" s="532">
        <v>0</v>
      </c>
      <c r="G217" s="517">
        <v>0</v>
      </c>
      <c r="H217" s="517">
        <v>1856</v>
      </c>
      <c r="I217" s="517">
        <v>1849</v>
      </c>
      <c r="J217" s="532">
        <v>99.622844827586206</v>
      </c>
      <c r="K217" s="517">
        <v>0</v>
      </c>
      <c r="L217" s="516">
        <v>1856</v>
      </c>
      <c r="M217" s="517">
        <v>1849</v>
      </c>
      <c r="N217" s="519">
        <v>99.622844827586206</v>
      </c>
    </row>
    <row r="218" spans="1:14" x14ac:dyDescent="0.3">
      <c r="A218" s="520" t="s">
        <v>687</v>
      </c>
      <c r="B218" s="515" t="s">
        <v>355</v>
      </c>
      <c r="C218" s="516">
        <v>0</v>
      </c>
      <c r="D218" s="517">
        <v>48865</v>
      </c>
      <c r="E218" s="517">
        <v>48865</v>
      </c>
      <c r="F218" s="532">
        <v>100</v>
      </c>
      <c r="G218" s="517">
        <v>0</v>
      </c>
      <c r="H218" s="517">
        <v>0</v>
      </c>
      <c r="I218" s="517">
        <v>0</v>
      </c>
      <c r="J218" s="535">
        <v>0</v>
      </c>
      <c r="K218" s="517">
        <v>0</v>
      </c>
      <c r="L218" s="516">
        <v>48865</v>
      </c>
      <c r="M218" s="517">
        <v>48865</v>
      </c>
      <c r="N218" s="519">
        <v>100</v>
      </c>
    </row>
    <row r="219" spans="1:14" x14ac:dyDescent="0.3">
      <c r="A219" s="520" t="s">
        <v>687</v>
      </c>
      <c r="B219" s="515" t="s">
        <v>357</v>
      </c>
      <c r="C219" s="516">
        <v>0</v>
      </c>
      <c r="D219" s="517">
        <v>8699</v>
      </c>
      <c r="E219" s="517">
        <v>8696</v>
      </c>
      <c r="F219" s="532">
        <v>99.965513277388212</v>
      </c>
      <c r="G219" s="517">
        <v>0</v>
      </c>
      <c r="H219" s="517">
        <v>0</v>
      </c>
      <c r="I219" s="517">
        <v>0</v>
      </c>
      <c r="J219" s="532">
        <v>0</v>
      </c>
      <c r="K219" s="517">
        <v>0</v>
      </c>
      <c r="L219" s="516">
        <v>8699</v>
      </c>
      <c r="M219" s="517">
        <v>8696</v>
      </c>
      <c r="N219" s="519">
        <v>99.965513277388212</v>
      </c>
    </row>
    <row r="220" spans="1:14" x14ac:dyDescent="0.3">
      <c r="A220" s="520" t="s">
        <v>687</v>
      </c>
      <c r="B220" s="515" t="s">
        <v>358</v>
      </c>
      <c r="C220" s="516">
        <v>0</v>
      </c>
      <c r="D220" s="517">
        <v>1266</v>
      </c>
      <c r="E220" s="517">
        <v>1266</v>
      </c>
      <c r="F220" s="536">
        <v>100</v>
      </c>
      <c r="G220" s="517">
        <v>0</v>
      </c>
      <c r="H220" s="517">
        <v>0</v>
      </c>
      <c r="I220" s="517">
        <v>0</v>
      </c>
      <c r="J220" s="536">
        <v>0</v>
      </c>
      <c r="K220" s="517">
        <v>0</v>
      </c>
      <c r="L220" s="516">
        <v>1266</v>
      </c>
      <c r="M220" s="517">
        <v>1266</v>
      </c>
      <c r="N220" s="519">
        <v>100</v>
      </c>
    </row>
    <row r="221" spans="1:14" x14ac:dyDescent="0.3">
      <c r="A221" s="520" t="s">
        <v>687</v>
      </c>
      <c r="B221" s="515" t="s">
        <v>362</v>
      </c>
      <c r="C221" s="516">
        <v>0</v>
      </c>
      <c r="D221" s="517">
        <v>642</v>
      </c>
      <c r="E221" s="517">
        <v>642</v>
      </c>
      <c r="F221" s="536">
        <v>100</v>
      </c>
      <c r="G221" s="517">
        <v>0</v>
      </c>
      <c r="H221" s="517">
        <v>0</v>
      </c>
      <c r="I221" s="517">
        <v>0</v>
      </c>
      <c r="J221" s="536">
        <v>0</v>
      </c>
      <c r="K221" s="517">
        <v>0</v>
      </c>
      <c r="L221" s="516">
        <v>642</v>
      </c>
      <c r="M221" s="517">
        <v>642</v>
      </c>
      <c r="N221" s="519">
        <v>100</v>
      </c>
    </row>
    <row r="222" spans="1:14" x14ac:dyDescent="0.3">
      <c r="A222" s="520" t="s">
        <v>687</v>
      </c>
      <c r="B222" s="515" t="s">
        <v>364</v>
      </c>
      <c r="C222" s="516">
        <v>0</v>
      </c>
      <c r="D222" s="517">
        <v>77</v>
      </c>
      <c r="E222" s="517">
        <v>77</v>
      </c>
      <c r="F222" s="536">
        <v>100</v>
      </c>
      <c r="G222" s="517">
        <v>0</v>
      </c>
      <c r="H222" s="517">
        <v>0</v>
      </c>
      <c r="I222" s="517">
        <v>0</v>
      </c>
      <c r="J222" s="536">
        <v>0</v>
      </c>
      <c r="K222" s="517">
        <v>0</v>
      </c>
      <c r="L222" s="516">
        <v>77</v>
      </c>
      <c r="M222" s="517">
        <v>77</v>
      </c>
      <c r="N222" s="519">
        <v>100</v>
      </c>
    </row>
    <row r="223" spans="1:14" x14ac:dyDescent="0.3">
      <c r="A223" s="520" t="s">
        <v>687</v>
      </c>
      <c r="B223" s="515" t="s">
        <v>365</v>
      </c>
      <c r="C223" s="516">
        <v>0</v>
      </c>
      <c r="D223" s="517">
        <v>40</v>
      </c>
      <c r="E223" s="517">
        <v>40</v>
      </c>
      <c r="F223" s="536">
        <v>100</v>
      </c>
      <c r="G223" s="517">
        <v>0</v>
      </c>
      <c r="H223" s="517">
        <v>0</v>
      </c>
      <c r="I223" s="517">
        <v>0</v>
      </c>
      <c r="J223" s="536">
        <v>0</v>
      </c>
      <c r="K223" s="517">
        <v>0</v>
      </c>
      <c r="L223" s="516">
        <v>40</v>
      </c>
      <c r="M223" s="517">
        <v>40</v>
      </c>
      <c r="N223" s="519">
        <v>100</v>
      </c>
    </row>
    <row r="224" spans="1:14" x14ac:dyDescent="0.3">
      <c r="A224" s="520" t="s">
        <v>687</v>
      </c>
      <c r="B224" s="515" t="s">
        <v>390</v>
      </c>
      <c r="C224" s="516">
        <v>0</v>
      </c>
      <c r="D224" s="517">
        <v>33926</v>
      </c>
      <c r="E224" s="517">
        <v>33926</v>
      </c>
      <c r="F224" s="536">
        <v>100</v>
      </c>
      <c r="G224" s="517">
        <v>0</v>
      </c>
      <c r="H224" s="517">
        <v>0</v>
      </c>
      <c r="I224" s="517">
        <v>0</v>
      </c>
      <c r="J224" s="536">
        <v>0</v>
      </c>
      <c r="K224" s="517">
        <v>0</v>
      </c>
      <c r="L224" s="516">
        <v>33926</v>
      </c>
      <c r="M224" s="517">
        <v>33926</v>
      </c>
      <c r="N224" s="519">
        <v>100</v>
      </c>
    </row>
    <row r="225" spans="1:14" x14ac:dyDescent="0.3">
      <c r="A225" s="520" t="s">
        <v>687</v>
      </c>
      <c r="B225" s="515" t="s">
        <v>394</v>
      </c>
      <c r="C225" s="516">
        <v>0</v>
      </c>
      <c r="D225" s="517">
        <v>0</v>
      </c>
      <c r="E225" s="517">
        <v>0</v>
      </c>
      <c r="F225" s="536">
        <v>0</v>
      </c>
      <c r="G225" s="517">
        <v>0</v>
      </c>
      <c r="H225" s="517">
        <v>0</v>
      </c>
      <c r="I225" s="517">
        <v>0</v>
      </c>
      <c r="J225" s="536">
        <v>0</v>
      </c>
      <c r="K225" s="517">
        <v>0</v>
      </c>
      <c r="L225" s="516">
        <v>0</v>
      </c>
      <c r="M225" s="517">
        <v>0</v>
      </c>
      <c r="N225" s="519">
        <v>0</v>
      </c>
    </row>
    <row r="226" spans="1:14" x14ac:dyDescent="0.3">
      <c r="A226" s="520" t="s">
        <v>687</v>
      </c>
      <c r="B226" s="515" t="s">
        <v>709</v>
      </c>
      <c r="C226" s="516">
        <v>0</v>
      </c>
      <c r="D226" s="517">
        <v>0</v>
      </c>
      <c r="E226" s="517">
        <v>0</v>
      </c>
      <c r="F226" s="536">
        <v>0</v>
      </c>
      <c r="G226" s="517">
        <v>0</v>
      </c>
      <c r="H226" s="517">
        <v>0</v>
      </c>
      <c r="I226" s="517">
        <v>0</v>
      </c>
      <c r="J226" s="536">
        <v>0</v>
      </c>
      <c r="K226" s="517">
        <v>0</v>
      </c>
      <c r="L226" s="516">
        <v>0</v>
      </c>
      <c r="M226" s="517">
        <v>0</v>
      </c>
      <c r="N226" s="519">
        <v>0</v>
      </c>
    </row>
    <row r="227" spans="1:14" x14ac:dyDescent="0.3">
      <c r="A227" s="520" t="s">
        <v>687</v>
      </c>
      <c r="B227" s="515" t="s">
        <v>396</v>
      </c>
      <c r="C227" s="516">
        <v>0</v>
      </c>
      <c r="D227" s="517">
        <v>91</v>
      </c>
      <c r="E227" s="517">
        <v>91</v>
      </c>
      <c r="F227" s="532">
        <v>100</v>
      </c>
      <c r="G227" s="527">
        <v>0</v>
      </c>
      <c r="H227" s="527">
        <v>2219</v>
      </c>
      <c r="I227" s="527">
        <v>2219</v>
      </c>
      <c r="J227" s="532">
        <v>100</v>
      </c>
      <c r="K227" s="517">
        <v>0</v>
      </c>
      <c r="L227" s="516">
        <v>2310</v>
      </c>
      <c r="M227" s="517">
        <v>2310</v>
      </c>
      <c r="N227" s="519">
        <v>100</v>
      </c>
    </row>
    <row r="228" spans="1:14" x14ac:dyDescent="0.3">
      <c r="A228" s="520" t="s">
        <v>687</v>
      </c>
      <c r="B228" s="515" t="s">
        <v>397</v>
      </c>
      <c r="C228" s="516">
        <v>0</v>
      </c>
      <c r="D228" s="517">
        <v>17</v>
      </c>
      <c r="E228" s="517">
        <v>17</v>
      </c>
      <c r="F228" s="532">
        <v>100</v>
      </c>
      <c r="G228" s="517">
        <v>0</v>
      </c>
      <c r="H228" s="517">
        <v>392</v>
      </c>
      <c r="I228" s="517">
        <v>392</v>
      </c>
      <c r="J228" s="532">
        <v>100</v>
      </c>
      <c r="K228" s="517">
        <v>0</v>
      </c>
      <c r="L228" s="516">
        <v>409</v>
      </c>
      <c r="M228" s="517">
        <v>409</v>
      </c>
      <c r="N228" s="519">
        <v>100</v>
      </c>
    </row>
    <row r="229" spans="1:14" x14ac:dyDescent="0.3">
      <c r="A229" s="520" t="s">
        <v>687</v>
      </c>
      <c r="B229" s="515" t="s">
        <v>690</v>
      </c>
      <c r="C229" s="516">
        <v>0</v>
      </c>
      <c r="D229" s="517">
        <v>281</v>
      </c>
      <c r="E229" s="517">
        <v>281</v>
      </c>
      <c r="F229" s="532">
        <v>100</v>
      </c>
      <c r="G229" s="517">
        <v>0</v>
      </c>
      <c r="H229" s="517">
        <v>716</v>
      </c>
      <c r="I229" s="517">
        <v>716</v>
      </c>
      <c r="J229" s="532">
        <v>100</v>
      </c>
      <c r="K229" s="517">
        <v>0</v>
      </c>
      <c r="L229" s="516">
        <v>997</v>
      </c>
      <c r="M229" s="517">
        <v>997</v>
      </c>
      <c r="N229" s="519">
        <v>100</v>
      </c>
    </row>
    <row r="230" spans="1:14" x14ac:dyDescent="0.3">
      <c r="A230" s="520" t="s">
        <v>687</v>
      </c>
      <c r="B230" s="515" t="s">
        <v>399</v>
      </c>
      <c r="C230" s="516">
        <v>0</v>
      </c>
      <c r="D230" s="517">
        <v>550</v>
      </c>
      <c r="E230" s="517">
        <v>535</v>
      </c>
      <c r="F230" s="532">
        <v>97.27272727272728</v>
      </c>
      <c r="G230" s="517">
        <v>0</v>
      </c>
      <c r="H230" s="517">
        <v>0</v>
      </c>
      <c r="I230" s="517">
        <v>0</v>
      </c>
      <c r="J230" s="532">
        <v>0</v>
      </c>
      <c r="K230" s="517">
        <v>0</v>
      </c>
      <c r="L230" s="516">
        <v>550</v>
      </c>
      <c r="M230" s="517">
        <v>535</v>
      </c>
      <c r="N230" s="519">
        <v>97.27272727272728</v>
      </c>
    </row>
    <row r="231" spans="1:14" x14ac:dyDescent="0.3">
      <c r="A231" s="520" t="s">
        <v>687</v>
      </c>
      <c r="B231" s="515" t="s">
        <v>691</v>
      </c>
      <c r="C231" s="516">
        <v>0</v>
      </c>
      <c r="D231" s="517">
        <v>145</v>
      </c>
      <c r="E231" s="517">
        <v>142</v>
      </c>
      <c r="F231" s="532">
        <v>97.931034482758619</v>
      </c>
      <c r="G231" s="517">
        <v>0</v>
      </c>
      <c r="H231" s="517">
        <v>0</v>
      </c>
      <c r="I231" s="517">
        <v>0</v>
      </c>
      <c r="J231" s="532">
        <v>0</v>
      </c>
      <c r="K231" s="517">
        <v>0</v>
      </c>
      <c r="L231" s="516">
        <v>145</v>
      </c>
      <c r="M231" s="517">
        <v>142</v>
      </c>
      <c r="N231" s="519">
        <v>97.931034482758619</v>
      </c>
    </row>
    <row r="232" spans="1:14" x14ac:dyDescent="0.3">
      <c r="A232" s="520" t="s">
        <v>687</v>
      </c>
      <c r="B232" s="515" t="s">
        <v>692</v>
      </c>
      <c r="C232" s="516">
        <v>0</v>
      </c>
      <c r="D232" s="517">
        <v>95</v>
      </c>
      <c r="E232" s="517">
        <v>89</v>
      </c>
      <c r="F232" s="532">
        <v>93.684210526315795</v>
      </c>
      <c r="G232" s="517">
        <v>0</v>
      </c>
      <c r="H232" s="517">
        <v>0</v>
      </c>
      <c r="I232" s="517">
        <v>0</v>
      </c>
      <c r="J232" s="532">
        <v>0</v>
      </c>
      <c r="K232" s="517">
        <v>0</v>
      </c>
      <c r="L232" s="516">
        <v>95</v>
      </c>
      <c r="M232" s="517">
        <v>89</v>
      </c>
      <c r="N232" s="519">
        <v>93.684210526315795</v>
      </c>
    </row>
    <row r="233" spans="1:14" x14ac:dyDescent="0.3">
      <c r="A233" s="520" t="s">
        <v>687</v>
      </c>
      <c r="B233" s="515" t="s">
        <v>409</v>
      </c>
      <c r="C233" s="516">
        <v>0</v>
      </c>
      <c r="D233" s="517">
        <v>84</v>
      </c>
      <c r="E233" s="517">
        <v>84</v>
      </c>
      <c r="F233" s="532">
        <v>100</v>
      </c>
      <c r="G233" s="517">
        <v>0</v>
      </c>
      <c r="H233" s="517">
        <v>0</v>
      </c>
      <c r="I233" s="517">
        <v>0</v>
      </c>
      <c r="J233" s="532">
        <v>0</v>
      </c>
      <c r="K233" s="517">
        <v>0</v>
      </c>
      <c r="L233" s="516">
        <v>84</v>
      </c>
      <c r="M233" s="517">
        <v>84</v>
      </c>
      <c r="N233" s="519">
        <v>100</v>
      </c>
    </row>
    <row r="234" spans="1:14" x14ac:dyDescent="0.3">
      <c r="A234" s="520" t="s">
        <v>687</v>
      </c>
      <c r="B234" s="515">
        <v>70</v>
      </c>
      <c r="C234" s="516">
        <v>0</v>
      </c>
      <c r="D234" s="516">
        <v>11</v>
      </c>
      <c r="E234" s="516">
        <v>11</v>
      </c>
      <c r="F234" s="532">
        <v>100</v>
      </c>
      <c r="G234" s="537">
        <v>0</v>
      </c>
      <c r="H234" s="537">
        <v>0</v>
      </c>
      <c r="I234" s="537">
        <v>0</v>
      </c>
      <c r="J234" s="532">
        <v>0</v>
      </c>
      <c r="K234" s="516">
        <v>0</v>
      </c>
      <c r="L234" s="516">
        <v>11</v>
      </c>
      <c r="M234" s="516">
        <v>11</v>
      </c>
      <c r="N234" s="519">
        <v>100</v>
      </c>
    </row>
    <row r="235" spans="1:14" ht="27" customHeight="1" x14ac:dyDescent="0.3">
      <c r="A235" s="533" t="s">
        <v>721</v>
      </c>
      <c r="B235" s="522" t="s">
        <v>686</v>
      </c>
      <c r="C235" s="523">
        <v>3029462</v>
      </c>
      <c r="D235" s="524">
        <v>4584052</v>
      </c>
      <c r="E235" s="524">
        <v>4570521</v>
      </c>
      <c r="F235" s="525">
        <v>99.704824465342014</v>
      </c>
      <c r="G235" s="524">
        <v>3884</v>
      </c>
      <c r="H235" s="524">
        <v>5919</v>
      </c>
      <c r="I235" s="524">
        <v>5915</v>
      </c>
      <c r="J235" s="525">
        <v>99.932421017063689</v>
      </c>
      <c r="K235" s="524">
        <v>3033346</v>
      </c>
      <c r="L235" s="523">
        <v>4589971</v>
      </c>
      <c r="M235" s="524">
        <v>4576436</v>
      </c>
      <c r="N235" s="526">
        <v>99.705117962618942</v>
      </c>
    </row>
    <row r="236" spans="1:14" x14ac:dyDescent="0.3">
      <c r="A236" s="520" t="s">
        <v>687</v>
      </c>
      <c r="B236" s="515" t="s">
        <v>344</v>
      </c>
      <c r="C236" s="516">
        <v>0</v>
      </c>
      <c r="D236" s="517">
        <v>0</v>
      </c>
      <c r="E236" s="517">
        <v>0</v>
      </c>
      <c r="F236" s="532">
        <v>0</v>
      </c>
      <c r="G236" s="527">
        <v>0</v>
      </c>
      <c r="H236" s="527">
        <v>506</v>
      </c>
      <c r="I236" s="527">
        <v>506</v>
      </c>
      <c r="J236" s="532">
        <v>100</v>
      </c>
      <c r="K236" s="517">
        <v>0</v>
      </c>
      <c r="L236" s="516">
        <v>506</v>
      </c>
      <c r="M236" s="517">
        <v>506</v>
      </c>
      <c r="N236" s="519">
        <v>100</v>
      </c>
    </row>
    <row r="237" spans="1:14" x14ac:dyDescent="0.3">
      <c r="A237" s="520" t="s">
        <v>687</v>
      </c>
      <c r="B237" s="515" t="s">
        <v>346</v>
      </c>
      <c r="C237" s="516">
        <v>0</v>
      </c>
      <c r="D237" s="517">
        <v>0</v>
      </c>
      <c r="E237" s="517">
        <v>0</v>
      </c>
      <c r="F237" s="532">
        <v>0</v>
      </c>
      <c r="G237" s="527">
        <v>0</v>
      </c>
      <c r="H237" s="527">
        <v>1556</v>
      </c>
      <c r="I237" s="527">
        <v>1556</v>
      </c>
      <c r="J237" s="532">
        <v>100</v>
      </c>
      <c r="K237" s="517">
        <v>0</v>
      </c>
      <c r="L237" s="516">
        <v>1556</v>
      </c>
      <c r="M237" s="517">
        <v>1556</v>
      </c>
      <c r="N237" s="519">
        <v>100</v>
      </c>
    </row>
    <row r="238" spans="1:14" x14ac:dyDescent="0.3">
      <c r="A238" s="520" t="s">
        <v>687</v>
      </c>
      <c r="B238" s="515" t="s">
        <v>348</v>
      </c>
      <c r="C238" s="516">
        <v>0</v>
      </c>
      <c r="D238" s="517">
        <v>0</v>
      </c>
      <c r="E238" s="517">
        <v>0</v>
      </c>
      <c r="F238" s="532">
        <v>0</v>
      </c>
      <c r="G238" s="527">
        <v>0</v>
      </c>
      <c r="H238" s="527">
        <v>1276</v>
      </c>
      <c r="I238" s="527">
        <v>1275</v>
      </c>
      <c r="J238" s="532">
        <v>99.921630094043891</v>
      </c>
      <c r="K238" s="517">
        <v>0</v>
      </c>
      <c r="L238" s="516">
        <v>1276</v>
      </c>
      <c r="M238" s="517">
        <v>1275</v>
      </c>
      <c r="N238" s="519">
        <v>99.921630094043891</v>
      </c>
    </row>
    <row r="239" spans="1:14" x14ac:dyDescent="0.3">
      <c r="A239" s="520" t="s">
        <v>687</v>
      </c>
      <c r="B239" s="515" t="s">
        <v>355</v>
      </c>
      <c r="C239" s="516">
        <v>0</v>
      </c>
      <c r="D239" s="517">
        <v>510</v>
      </c>
      <c r="E239" s="517">
        <v>508</v>
      </c>
      <c r="F239" s="532">
        <v>99.607843137254903</v>
      </c>
      <c r="G239" s="527">
        <v>0</v>
      </c>
      <c r="H239" s="527">
        <v>437</v>
      </c>
      <c r="I239" s="527">
        <v>439</v>
      </c>
      <c r="J239" s="532">
        <v>100.45766590389016</v>
      </c>
      <c r="K239" s="517">
        <v>0</v>
      </c>
      <c r="L239" s="516">
        <v>947</v>
      </c>
      <c r="M239" s="517">
        <v>947</v>
      </c>
      <c r="N239" s="519">
        <v>100</v>
      </c>
    </row>
    <row r="240" spans="1:14" x14ac:dyDescent="0.3">
      <c r="A240" s="520" t="s">
        <v>687</v>
      </c>
      <c r="B240" s="515" t="s">
        <v>357</v>
      </c>
      <c r="C240" s="516">
        <v>0</v>
      </c>
      <c r="D240" s="517">
        <v>90</v>
      </c>
      <c r="E240" s="517">
        <v>90</v>
      </c>
      <c r="F240" s="532">
        <v>100</v>
      </c>
      <c r="G240" s="527">
        <v>0</v>
      </c>
      <c r="H240" s="527">
        <v>62</v>
      </c>
      <c r="I240" s="527">
        <v>62</v>
      </c>
      <c r="J240" s="532">
        <v>100</v>
      </c>
      <c r="K240" s="517">
        <v>0</v>
      </c>
      <c r="L240" s="516">
        <v>152</v>
      </c>
      <c r="M240" s="517">
        <v>152</v>
      </c>
      <c r="N240" s="519">
        <v>100</v>
      </c>
    </row>
    <row r="241" spans="1:14" x14ac:dyDescent="0.3">
      <c r="A241" s="520" t="s">
        <v>687</v>
      </c>
      <c r="B241" s="515" t="s">
        <v>358</v>
      </c>
      <c r="C241" s="516">
        <v>0</v>
      </c>
      <c r="D241" s="517">
        <v>21</v>
      </c>
      <c r="E241" s="517">
        <v>21</v>
      </c>
      <c r="F241" s="532">
        <v>100</v>
      </c>
      <c r="G241" s="527">
        <v>0</v>
      </c>
      <c r="H241" s="527">
        <v>0</v>
      </c>
      <c r="I241" s="527">
        <v>0</v>
      </c>
      <c r="J241" s="532">
        <v>0</v>
      </c>
      <c r="K241" s="517">
        <v>0</v>
      </c>
      <c r="L241" s="516">
        <v>21</v>
      </c>
      <c r="M241" s="517">
        <v>21</v>
      </c>
      <c r="N241" s="519">
        <v>100</v>
      </c>
    </row>
    <row r="242" spans="1:14" x14ac:dyDescent="0.3">
      <c r="A242" s="520" t="s">
        <v>687</v>
      </c>
      <c r="B242" s="515" t="s">
        <v>362</v>
      </c>
      <c r="C242" s="516">
        <v>188025</v>
      </c>
      <c r="D242" s="517">
        <v>73021</v>
      </c>
      <c r="E242" s="517">
        <v>73021</v>
      </c>
      <c r="F242" s="532">
        <v>100</v>
      </c>
      <c r="G242" s="527">
        <v>0</v>
      </c>
      <c r="H242" s="527">
        <v>232</v>
      </c>
      <c r="I242" s="527">
        <v>232</v>
      </c>
      <c r="J242" s="532">
        <v>100</v>
      </c>
      <c r="K242" s="517">
        <v>188025</v>
      </c>
      <c r="L242" s="516">
        <v>73253</v>
      </c>
      <c r="M242" s="517">
        <v>73253</v>
      </c>
      <c r="N242" s="519">
        <v>100</v>
      </c>
    </row>
    <row r="243" spans="1:14" x14ac:dyDescent="0.3">
      <c r="A243" s="520" t="s">
        <v>687</v>
      </c>
      <c r="B243" s="515" t="s">
        <v>364</v>
      </c>
      <c r="C243" s="516">
        <v>40372</v>
      </c>
      <c r="D243" s="517">
        <v>11248</v>
      </c>
      <c r="E243" s="517">
        <v>11248</v>
      </c>
      <c r="F243" s="532">
        <v>100</v>
      </c>
      <c r="G243" s="527">
        <v>0</v>
      </c>
      <c r="H243" s="527">
        <v>41</v>
      </c>
      <c r="I243" s="527">
        <v>41</v>
      </c>
      <c r="J243" s="532">
        <v>100</v>
      </c>
      <c r="K243" s="517">
        <v>40372</v>
      </c>
      <c r="L243" s="516">
        <v>11289</v>
      </c>
      <c r="M243" s="517">
        <v>11289</v>
      </c>
      <c r="N243" s="519">
        <v>100</v>
      </c>
    </row>
    <row r="244" spans="1:14" x14ac:dyDescent="0.3">
      <c r="A244" s="520" t="s">
        <v>687</v>
      </c>
      <c r="B244" s="515" t="s">
        <v>365</v>
      </c>
      <c r="C244" s="516">
        <v>0</v>
      </c>
      <c r="D244" s="517">
        <v>91</v>
      </c>
      <c r="E244" s="517">
        <v>91</v>
      </c>
      <c r="F244" s="532">
        <v>100</v>
      </c>
      <c r="G244" s="527">
        <v>0</v>
      </c>
      <c r="H244" s="527">
        <v>0</v>
      </c>
      <c r="I244" s="527">
        <v>0</v>
      </c>
      <c r="J244" s="532">
        <v>0</v>
      </c>
      <c r="K244" s="517">
        <v>0</v>
      </c>
      <c r="L244" s="516">
        <v>91</v>
      </c>
      <c r="M244" s="517">
        <v>91</v>
      </c>
      <c r="N244" s="519">
        <v>100</v>
      </c>
    </row>
    <row r="245" spans="1:14" x14ac:dyDescent="0.3">
      <c r="A245" s="520" t="s">
        <v>687</v>
      </c>
      <c r="B245" s="515" t="s">
        <v>380</v>
      </c>
      <c r="C245" s="516">
        <v>1235</v>
      </c>
      <c r="D245" s="517">
        <v>31</v>
      </c>
      <c r="E245" s="517">
        <v>31</v>
      </c>
      <c r="F245" s="532">
        <v>100</v>
      </c>
      <c r="G245" s="527">
        <v>0</v>
      </c>
      <c r="H245" s="527">
        <v>0</v>
      </c>
      <c r="I245" s="527">
        <v>0</v>
      </c>
      <c r="J245" s="532">
        <v>0</v>
      </c>
      <c r="K245" s="517">
        <v>1235</v>
      </c>
      <c r="L245" s="516">
        <v>31</v>
      </c>
      <c r="M245" s="517">
        <v>31</v>
      </c>
      <c r="N245" s="519">
        <v>100</v>
      </c>
    </row>
    <row r="246" spans="1:14" x14ac:dyDescent="0.3">
      <c r="A246" s="520" t="s">
        <v>687</v>
      </c>
      <c r="B246" s="515" t="s">
        <v>722</v>
      </c>
      <c r="C246" s="516">
        <v>218</v>
      </c>
      <c r="D246" s="517">
        <v>6</v>
      </c>
      <c r="E246" s="517">
        <v>6</v>
      </c>
      <c r="F246" s="532">
        <v>100</v>
      </c>
      <c r="G246" s="527">
        <v>0</v>
      </c>
      <c r="H246" s="527">
        <v>0</v>
      </c>
      <c r="I246" s="527">
        <v>0</v>
      </c>
      <c r="J246" s="532">
        <v>0</v>
      </c>
      <c r="K246" s="517">
        <v>218</v>
      </c>
      <c r="L246" s="516">
        <v>6</v>
      </c>
      <c r="M246" s="517">
        <v>6</v>
      </c>
      <c r="N246" s="519">
        <v>100</v>
      </c>
    </row>
    <row r="247" spans="1:14" x14ac:dyDescent="0.3">
      <c r="A247" s="520" t="s">
        <v>687</v>
      </c>
      <c r="B247" s="515" t="s">
        <v>382</v>
      </c>
      <c r="C247" s="516">
        <v>18909</v>
      </c>
      <c r="D247" s="517">
        <v>8918</v>
      </c>
      <c r="E247" s="517">
        <v>8918</v>
      </c>
      <c r="F247" s="532">
        <v>100</v>
      </c>
      <c r="G247" s="527">
        <v>0</v>
      </c>
      <c r="H247" s="527">
        <v>0</v>
      </c>
      <c r="I247" s="527">
        <v>0</v>
      </c>
      <c r="J247" s="532">
        <v>0</v>
      </c>
      <c r="K247" s="517">
        <v>18909</v>
      </c>
      <c r="L247" s="516">
        <v>8918</v>
      </c>
      <c r="M247" s="517">
        <v>8918</v>
      </c>
      <c r="N247" s="519">
        <v>100</v>
      </c>
    </row>
    <row r="248" spans="1:14" x14ac:dyDescent="0.3">
      <c r="A248" s="520" t="s">
        <v>687</v>
      </c>
      <c r="B248" s="515" t="s">
        <v>390</v>
      </c>
      <c r="C248" s="516">
        <v>0</v>
      </c>
      <c r="D248" s="517">
        <v>82297</v>
      </c>
      <c r="E248" s="517">
        <v>82297</v>
      </c>
      <c r="F248" s="532">
        <v>100</v>
      </c>
      <c r="G248" s="527">
        <v>0</v>
      </c>
      <c r="H248" s="527">
        <v>0</v>
      </c>
      <c r="I248" s="527">
        <v>0</v>
      </c>
      <c r="J248" s="532">
        <v>0</v>
      </c>
      <c r="K248" s="517">
        <v>0</v>
      </c>
      <c r="L248" s="516">
        <v>82297</v>
      </c>
      <c r="M248" s="517">
        <v>82297</v>
      </c>
      <c r="N248" s="519">
        <v>100</v>
      </c>
    </row>
    <row r="249" spans="1:14" x14ac:dyDescent="0.3">
      <c r="A249" s="520" t="s">
        <v>687</v>
      </c>
      <c r="B249" s="515" t="s">
        <v>394</v>
      </c>
      <c r="C249" s="516">
        <v>0</v>
      </c>
      <c r="D249" s="517">
        <v>0</v>
      </c>
      <c r="E249" s="517">
        <v>0</v>
      </c>
      <c r="F249" s="532">
        <v>0</v>
      </c>
      <c r="G249" s="527">
        <v>0</v>
      </c>
      <c r="H249" s="527">
        <v>0</v>
      </c>
      <c r="I249" s="527">
        <v>0</v>
      </c>
      <c r="J249" s="532">
        <v>0</v>
      </c>
      <c r="K249" s="517">
        <v>0</v>
      </c>
      <c r="L249" s="516">
        <v>0</v>
      </c>
      <c r="M249" s="517">
        <v>0</v>
      </c>
      <c r="N249" s="519">
        <v>0</v>
      </c>
    </row>
    <row r="250" spans="1:14" x14ac:dyDescent="0.3">
      <c r="A250" s="520" t="s">
        <v>687</v>
      </c>
      <c r="B250" s="515" t="s">
        <v>709</v>
      </c>
      <c r="C250" s="516">
        <v>0</v>
      </c>
      <c r="D250" s="517">
        <v>0</v>
      </c>
      <c r="E250" s="517">
        <v>0</v>
      </c>
      <c r="F250" s="536">
        <v>0</v>
      </c>
      <c r="G250" s="517">
        <v>0</v>
      </c>
      <c r="H250" s="517">
        <v>0</v>
      </c>
      <c r="I250" s="517">
        <v>0</v>
      </c>
      <c r="J250" s="536">
        <v>0</v>
      </c>
      <c r="K250" s="517">
        <v>0</v>
      </c>
      <c r="L250" s="516">
        <v>0</v>
      </c>
      <c r="M250" s="517">
        <v>0</v>
      </c>
      <c r="N250" s="519">
        <v>0</v>
      </c>
    </row>
    <row r="251" spans="1:14" x14ac:dyDescent="0.3">
      <c r="A251" s="520" t="s">
        <v>687</v>
      </c>
      <c r="B251" s="515" t="s">
        <v>396</v>
      </c>
      <c r="C251" s="516">
        <v>0</v>
      </c>
      <c r="D251" s="517">
        <v>46</v>
      </c>
      <c r="E251" s="517">
        <v>46</v>
      </c>
      <c r="F251" s="536">
        <v>100</v>
      </c>
      <c r="G251" s="517">
        <v>0</v>
      </c>
      <c r="H251" s="517">
        <v>0</v>
      </c>
      <c r="I251" s="517">
        <v>0</v>
      </c>
      <c r="J251" s="536">
        <v>0</v>
      </c>
      <c r="K251" s="517">
        <v>0</v>
      </c>
      <c r="L251" s="516">
        <v>46</v>
      </c>
      <c r="M251" s="517">
        <v>46</v>
      </c>
      <c r="N251" s="519">
        <v>100</v>
      </c>
    </row>
    <row r="252" spans="1:14" x14ac:dyDescent="0.3">
      <c r="A252" s="520" t="s">
        <v>687</v>
      </c>
      <c r="B252" s="515" t="s">
        <v>397</v>
      </c>
      <c r="C252" s="516">
        <v>0</v>
      </c>
      <c r="D252" s="517">
        <v>8</v>
      </c>
      <c r="E252" s="517">
        <v>8</v>
      </c>
      <c r="F252" s="536">
        <v>100</v>
      </c>
      <c r="G252" s="517">
        <v>0</v>
      </c>
      <c r="H252" s="517">
        <v>15</v>
      </c>
      <c r="I252" s="517">
        <v>15</v>
      </c>
      <c r="J252" s="536">
        <v>100</v>
      </c>
      <c r="K252" s="517">
        <v>0</v>
      </c>
      <c r="L252" s="516">
        <v>23</v>
      </c>
      <c r="M252" s="517">
        <v>23</v>
      </c>
      <c r="N252" s="519">
        <v>100</v>
      </c>
    </row>
    <row r="253" spans="1:14" x14ac:dyDescent="0.3">
      <c r="A253" s="520" t="s">
        <v>687</v>
      </c>
      <c r="B253" s="515" t="s">
        <v>690</v>
      </c>
      <c r="C253" s="516">
        <v>0</v>
      </c>
      <c r="D253" s="517">
        <v>1</v>
      </c>
      <c r="E253" s="517">
        <v>1</v>
      </c>
      <c r="F253" s="536">
        <v>100</v>
      </c>
      <c r="G253" s="517">
        <v>0</v>
      </c>
      <c r="H253" s="517">
        <v>0</v>
      </c>
      <c r="I253" s="517">
        <v>0</v>
      </c>
      <c r="J253" s="536">
        <v>0</v>
      </c>
      <c r="K253" s="517">
        <v>0</v>
      </c>
      <c r="L253" s="516">
        <v>1</v>
      </c>
      <c r="M253" s="517">
        <v>1</v>
      </c>
      <c r="N253" s="519">
        <v>100</v>
      </c>
    </row>
    <row r="254" spans="1:14" x14ac:dyDescent="0.3">
      <c r="A254" s="520" t="s">
        <v>687</v>
      </c>
      <c r="B254" s="515" t="s">
        <v>399</v>
      </c>
      <c r="C254" s="516">
        <v>0</v>
      </c>
      <c r="D254" s="517">
        <v>243658</v>
      </c>
      <c r="E254" s="517">
        <v>243658</v>
      </c>
      <c r="F254" s="536">
        <v>100</v>
      </c>
      <c r="G254" s="517">
        <v>0</v>
      </c>
      <c r="H254" s="517">
        <v>0</v>
      </c>
      <c r="I254" s="517">
        <v>0</v>
      </c>
      <c r="J254" s="536">
        <v>0</v>
      </c>
      <c r="K254" s="517">
        <v>0</v>
      </c>
      <c r="L254" s="516">
        <v>243658</v>
      </c>
      <c r="M254" s="517">
        <v>243658</v>
      </c>
      <c r="N254" s="519">
        <v>100</v>
      </c>
    </row>
    <row r="255" spans="1:14" x14ac:dyDescent="0.3">
      <c r="A255" s="520" t="s">
        <v>687</v>
      </c>
      <c r="B255" s="515" t="s">
        <v>691</v>
      </c>
      <c r="C255" s="516">
        <v>0</v>
      </c>
      <c r="D255" s="517">
        <v>49914</v>
      </c>
      <c r="E255" s="517">
        <v>49914</v>
      </c>
      <c r="F255" s="536">
        <v>100</v>
      </c>
      <c r="G255" s="517">
        <v>0</v>
      </c>
      <c r="H255" s="517">
        <v>0</v>
      </c>
      <c r="I255" s="517">
        <v>0</v>
      </c>
      <c r="J255" s="536">
        <v>0</v>
      </c>
      <c r="K255" s="517">
        <v>0</v>
      </c>
      <c r="L255" s="516">
        <v>49914</v>
      </c>
      <c r="M255" s="517">
        <v>49914</v>
      </c>
      <c r="N255" s="519">
        <v>100</v>
      </c>
    </row>
    <row r="256" spans="1:14" x14ac:dyDescent="0.3">
      <c r="A256" s="520" t="s">
        <v>687</v>
      </c>
      <c r="B256" s="515" t="s">
        <v>692</v>
      </c>
      <c r="C256" s="516">
        <v>0</v>
      </c>
      <c r="D256" s="517">
        <v>77</v>
      </c>
      <c r="E256" s="517">
        <v>77</v>
      </c>
      <c r="F256" s="536">
        <v>100</v>
      </c>
      <c r="G256" s="517">
        <v>0</v>
      </c>
      <c r="H256" s="517">
        <v>0</v>
      </c>
      <c r="I256" s="517">
        <v>0</v>
      </c>
      <c r="J256" s="536">
        <v>0</v>
      </c>
      <c r="K256" s="517">
        <v>0</v>
      </c>
      <c r="L256" s="516">
        <v>77</v>
      </c>
      <c r="M256" s="517">
        <v>77</v>
      </c>
      <c r="N256" s="519">
        <v>100</v>
      </c>
    </row>
    <row r="257" spans="1:14" x14ac:dyDescent="0.3">
      <c r="A257" s="520" t="s">
        <v>687</v>
      </c>
      <c r="B257" s="515" t="s">
        <v>407</v>
      </c>
      <c r="C257" s="516">
        <v>0</v>
      </c>
      <c r="D257" s="517">
        <v>407</v>
      </c>
      <c r="E257" s="517">
        <v>407</v>
      </c>
      <c r="F257" s="532">
        <v>100</v>
      </c>
      <c r="G257" s="527">
        <v>0</v>
      </c>
      <c r="H257" s="527">
        <v>0</v>
      </c>
      <c r="I257" s="527">
        <v>0</v>
      </c>
      <c r="J257" s="532">
        <v>0</v>
      </c>
      <c r="K257" s="517">
        <v>0</v>
      </c>
      <c r="L257" s="516">
        <v>407</v>
      </c>
      <c r="M257" s="517">
        <v>407</v>
      </c>
      <c r="N257" s="519">
        <v>100</v>
      </c>
    </row>
    <row r="258" spans="1:14" x14ac:dyDescent="0.3">
      <c r="A258" s="520" t="s">
        <v>687</v>
      </c>
      <c r="B258" s="515" t="s">
        <v>723</v>
      </c>
      <c r="C258" s="516">
        <v>0</v>
      </c>
      <c r="D258" s="517">
        <v>72</v>
      </c>
      <c r="E258" s="517">
        <v>72</v>
      </c>
      <c r="F258" s="532">
        <v>100</v>
      </c>
      <c r="G258" s="517">
        <v>0</v>
      </c>
      <c r="H258" s="517">
        <v>0</v>
      </c>
      <c r="I258" s="517">
        <v>0</v>
      </c>
      <c r="J258" s="532">
        <v>0</v>
      </c>
      <c r="K258" s="517">
        <v>0</v>
      </c>
      <c r="L258" s="516">
        <v>72</v>
      </c>
      <c r="M258" s="517">
        <v>72</v>
      </c>
      <c r="N258" s="519">
        <v>100</v>
      </c>
    </row>
    <row r="259" spans="1:14" x14ac:dyDescent="0.3">
      <c r="A259" s="520" t="s">
        <v>687</v>
      </c>
      <c r="B259" s="515" t="s">
        <v>408</v>
      </c>
      <c r="C259" s="516">
        <v>0</v>
      </c>
      <c r="D259" s="517">
        <v>8654</v>
      </c>
      <c r="E259" s="517">
        <v>8654</v>
      </c>
      <c r="F259" s="536">
        <v>100</v>
      </c>
      <c r="G259" s="517">
        <v>0</v>
      </c>
      <c r="H259" s="517">
        <v>0</v>
      </c>
      <c r="I259" s="517">
        <v>0</v>
      </c>
      <c r="J259" s="536">
        <v>0</v>
      </c>
      <c r="K259" s="517">
        <v>0</v>
      </c>
      <c r="L259" s="516">
        <v>8654</v>
      </c>
      <c r="M259" s="517">
        <v>8654</v>
      </c>
      <c r="N259" s="519">
        <v>100</v>
      </c>
    </row>
    <row r="260" spans="1:14" x14ac:dyDescent="0.3">
      <c r="A260" s="520" t="s">
        <v>687</v>
      </c>
      <c r="B260" s="515">
        <v>70</v>
      </c>
      <c r="C260" s="516">
        <v>115</v>
      </c>
      <c r="D260" s="516">
        <v>66</v>
      </c>
      <c r="E260" s="516">
        <v>66</v>
      </c>
      <c r="F260" s="536">
        <v>100</v>
      </c>
      <c r="G260" s="516">
        <v>0</v>
      </c>
      <c r="H260" s="516">
        <v>0</v>
      </c>
      <c r="I260" s="516">
        <v>0</v>
      </c>
      <c r="J260" s="536">
        <v>0</v>
      </c>
      <c r="K260" s="516">
        <v>115</v>
      </c>
      <c r="L260" s="516">
        <v>66</v>
      </c>
      <c r="M260" s="516">
        <v>66</v>
      </c>
      <c r="N260" s="519">
        <v>100</v>
      </c>
    </row>
    <row r="261" spans="1:14" x14ac:dyDescent="0.3">
      <c r="A261" s="520" t="s">
        <v>724</v>
      </c>
      <c r="B261" s="522" t="s">
        <v>686</v>
      </c>
      <c r="C261" s="523">
        <v>277725</v>
      </c>
      <c r="D261" s="524">
        <v>316050</v>
      </c>
      <c r="E261" s="524">
        <v>313544</v>
      </c>
      <c r="F261" s="534">
        <v>99.207087486157249</v>
      </c>
      <c r="G261" s="524">
        <v>14701</v>
      </c>
      <c r="H261" s="524">
        <v>25856</v>
      </c>
      <c r="I261" s="524">
        <v>25808</v>
      </c>
      <c r="J261" s="534">
        <v>99.814356435643575</v>
      </c>
      <c r="K261" s="524">
        <v>292426</v>
      </c>
      <c r="L261" s="523">
        <v>341906</v>
      </c>
      <c r="M261" s="524">
        <v>339352</v>
      </c>
      <c r="N261" s="526">
        <v>99.253011061519842</v>
      </c>
    </row>
    <row r="262" spans="1:14" x14ac:dyDescent="0.3">
      <c r="A262" s="520" t="s">
        <v>687</v>
      </c>
      <c r="B262" s="515" t="s">
        <v>348</v>
      </c>
      <c r="C262" s="516">
        <v>0</v>
      </c>
      <c r="D262" s="517">
        <v>0</v>
      </c>
      <c r="E262" s="517">
        <v>0</v>
      </c>
      <c r="F262" s="536">
        <v>0</v>
      </c>
      <c r="G262" s="517">
        <v>0</v>
      </c>
      <c r="H262" s="517">
        <v>660</v>
      </c>
      <c r="I262" s="517">
        <v>647</v>
      </c>
      <c r="J262" s="536">
        <v>98.030303030303031</v>
      </c>
      <c r="K262" s="517">
        <v>0</v>
      </c>
      <c r="L262" s="516">
        <v>660</v>
      </c>
      <c r="M262" s="517">
        <v>647</v>
      </c>
      <c r="N262" s="519">
        <v>98.030303030303031</v>
      </c>
    </row>
    <row r="263" spans="1:14" x14ac:dyDescent="0.3">
      <c r="A263" s="520" t="s">
        <v>687</v>
      </c>
      <c r="B263" s="515" t="s">
        <v>355</v>
      </c>
      <c r="C263" s="516">
        <v>0</v>
      </c>
      <c r="D263" s="517">
        <v>253</v>
      </c>
      <c r="E263" s="517">
        <v>253</v>
      </c>
      <c r="F263" s="536">
        <v>100</v>
      </c>
      <c r="G263" s="517">
        <v>0</v>
      </c>
      <c r="H263" s="517">
        <v>0</v>
      </c>
      <c r="I263" s="517">
        <v>0</v>
      </c>
      <c r="J263" s="536">
        <v>0</v>
      </c>
      <c r="K263" s="517">
        <v>0</v>
      </c>
      <c r="L263" s="516">
        <v>253</v>
      </c>
      <c r="M263" s="517">
        <v>253</v>
      </c>
      <c r="N263" s="519">
        <v>100</v>
      </c>
    </row>
    <row r="264" spans="1:14" x14ac:dyDescent="0.3">
      <c r="A264" s="520" t="s">
        <v>687</v>
      </c>
      <c r="B264" s="515" t="s">
        <v>362</v>
      </c>
      <c r="C264" s="516">
        <v>0</v>
      </c>
      <c r="D264" s="517">
        <v>185</v>
      </c>
      <c r="E264" s="517">
        <v>185</v>
      </c>
      <c r="F264" s="536">
        <v>100</v>
      </c>
      <c r="G264" s="517">
        <v>0</v>
      </c>
      <c r="H264" s="517">
        <v>0</v>
      </c>
      <c r="I264" s="517">
        <v>0</v>
      </c>
      <c r="J264" s="536">
        <v>0</v>
      </c>
      <c r="K264" s="517">
        <v>0</v>
      </c>
      <c r="L264" s="516">
        <v>185</v>
      </c>
      <c r="M264" s="517">
        <v>185</v>
      </c>
      <c r="N264" s="519">
        <v>100</v>
      </c>
    </row>
    <row r="265" spans="1:14" x14ac:dyDescent="0.3">
      <c r="A265" s="520" t="s">
        <v>687</v>
      </c>
      <c r="B265" s="515" t="s">
        <v>365</v>
      </c>
      <c r="C265" s="516">
        <v>0</v>
      </c>
      <c r="D265" s="517">
        <v>41</v>
      </c>
      <c r="E265" s="517">
        <v>42</v>
      </c>
      <c r="F265" s="536">
        <v>102.4390243902439</v>
      </c>
      <c r="G265" s="517">
        <v>0</v>
      </c>
      <c r="H265" s="517">
        <v>0</v>
      </c>
      <c r="I265" s="517">
        <v>0</v>
      </c>
      <c r="J265" s="536">
        <v>0</v>
      </c>
      <c r="K265" s="517">
        <v>0</v>
      </c>
      <c r="L265" s="516">
        <v>41</v>
      </c>
      <c r="M265" s="517">
        <v>42</v>
      </c>
      <c r="N265" s="519">
        <v>102.4390243902439</v>
      </c>
    </row>
    <row r="266" spans="1:14" x14ac:dyDescent="0.3">
      <c r="A266" s="520" t="s">
        <v>687</v>
      </c>
      <c r="B266" s="515" t="s">
        <v>396</v>
      </c>
      <c r="C266" s="516">
        <v>0</v>
      </c>
      <c r="D266" s="517">
        <v>973</v>
      </c>
      <c r="E266" s="517">
        <v>973</v>
      </c>
      <c r="F266" s="536">
        <v>100</v>
      </c>
      <c r="G266" s="517">
        <v>0</v>
      </c>
      <c r="H266" s="517">
        <v>0</v>
      </c>
      <c r="I266" s="517">
        <v>0</v>
      </c>
      <c r="J266" s="536">
        <v>0</v>
      </c>
      <c r="K266" s="517">
        <v>0</v>
      </c>
      <c r="L266" s="516">
        <v>973</v>
      </c>
      <c r="M266" s="517">
        <v>973</v>
      </c>
      <c r="N266" s="519">
        <v>100</v>
      </c>
    </row>
    <row r="267" spans="1:14" x14ac:dyDescent="0.3">
      <c r="A267" s="520" t="s">
        <v>687</v>
      </c>
      <c r="B267" s="515" t="s">
        <v>397</v>
      </c>
      <c r="C267" s="516">
        <v>0</v>
      </c>
      <c r="D267" s="517">
        <v>254</v>
      </c>
      <c r="E267" s="517">
        <v>254</v>
      </c>
      <c r="F267" s="536">
        <v>100</v>
      </c>
      <c r="G267" s="517">
        <v>0</v>
      </c>
      <c r="H267" s="517">
        <v>0</v>
      </c>
      <c r="I267" s="517">
        <v>0</v>
      </c>
      <c r="J267" s="536">
        <v>0</v>
      </c>
      <c r="K267" s="517">
        <v>0</v>
      </c>
      <c r="L267" s="516">
        <v>254</v>
      </c>
      <c r="M267" s="517">
        <v>254</v>
      </c>
      <c r="N267" s="519">
        <v>100</v>
      </c>
    </row>
    <row r="268" spans="1:14" x14ac:dyDescent="0.3">
      <c r="A268" s="520" t="s">
        <v>687</v>
      </c>
      <c r="B268" s="515" t="s">
        <v>690</v>
      </c>
      <c r="C268" s="516">
        <v>0</v>
      </c>
      <c r="D268" s="517">
        <v>99</v>
      </c>
      <c r="E268" s="517">
        <v>99</v>
      </c>
      <c r="F268" s="536">
        <v>100</v>
      </c>
      <c r="G268" s="517">
        <v>0</v>
      </c>
      <c r="H268" s="517">
        <v>0</v>
      </c>
      <c r="I268" s="517">
        <v>0</v>
      </c>
      <c r="J268" s="536">
        <v>0</v>
      </c>
      <c r="K268" s="517">
        <v>0</v>
      </c>
      <c r="L268" s="516">
        <v>99</v>
      </c>
      <c r="M268" s="517">
        <v>99</v>
      </c>
      <c r="N268" s="519">
        <v>100</v>
      </c>
    </row>
    <row r="269" spans="1:14" x14ac:dyDescent="0.3">
      <c r="A269" s="520" t="s">
        <v>687</v>
      </c>
      <c r="B269" s="515" t="s">
        <v>399</v>
      </c>
      <c r="C269" s="516">
        <v>0</v>
      </c>
      <c r="D269" s="517">
        <v>162</v>
      </c>
      <c r="E269" s="517">
        <v>162</v>
      </c>
      <c r="F269" s="536">
        <v>100</v>
      </c>
      <c r="G269" s="517">
        <v>0</v>
      </c>
      <c r="H269" s="517">
        <v>0</v>
      </c>
      <c r="I269" s="517">
        <v>0</v>
      </c>
      <c r="J269" s="536">
        <v>0</v>
      </c>
      <c r="K269" s="517">
        <v>0</v>
      </c>
      <c r="L269" s="516">
        <v>162</v>
      </c>
      <c r="M269" s="517">
        <v>162</v>
      </c>
      <c r="N269" s="519">
        <v>100</v>
      </c>
    </row>
    <row r="270" spans="1:14" x14ac:dyDescent="0.3">
      <c r="A270" s="520" t="s">
        <v>687</v>
      </c>
      <c r="B270" s="515" t="s">
        <v>691</v>
      </c>
      <c r="C270" s="516">
        <v>0</v>
      </c>
      <c r="D270" s="517">
        <v>59</v>
      </c>
      <c r="E270" s="517">
        <v>60</v>
      </c>
      <c r="F270" s="536">
        <v>101.69491525423729</v>
      </c>
      <c r="G270" s="517">
        <v>0</v>
      </c>
      <c r="H270" s="517">
        <v>0</v>
      </c>
      <c r="I270" s="517">
        <v>0</v>
      </c>
      <c r="J270" s="536">
        <v>0</v>
      </c>
      <c r="K270" s="517">
        <v>0</v>
      </c>
      <c r="L270" s="516">
        <v>59</v>
      </c>
      <c r="M270" s="517">
        <v>60</v>
      </c>
      <c r="N270" s="519">
        <v>101.69491525423729</v>
      </c>
    </row>
    <row r="271" spans="1:14" x14ac:dyDescent="0.3">
      <c r="A271" s="520" t="s">
        <v>687</v>
      </c>
      <c r="B271" s="515" t="s">
        <v>692</v>
      </c>
      <c r="C271" s="516">
        <v>0</v>
      </c>
      <c r="D271" s="517">
        <v>46</v>
      </c>
      <c r="E271" s="517">
        <v>46</v>
      </c>
      <c r="F271" s="536">
        <v>100</v>
      </c>
      <c r="G271" s="517">
        <v>0</v>
      </c>
      <c r="H271" s="517">
        <v>0</v>
      </c>
      <c r="I271" s="517">
        <v>0</v>
      </c>
      <c r="J271" s="536">
        <v>0</v>
      </c>
      <c r="K271" s="517">
        <v>0</v>
      </c>
      <c r="L271" s="516">
        <v>46</v>
      </c>
      <c r="M271" s="517">
        <v>46</v>
      </c>
      <c r="N271" s="519">
        <v>100</v>
      </c>
    </row>
    <row r="272" spans="1:14" x14ac:dyDescent="0.3">
      <c r="A272" s="520" t="s">
        <v>687</v>
      </c>
      <c r="B272" s="515">
        <v>70</v>
      </c>
      <c r="C272" s="516">
        <v>0</v>
      </c>
      <c r="D272" s="517">
        <v>1</v>
      </c>
      <c r="E272" s="517">
        <v>1</v>
      </c>
      <c r="F272" s="536">
        <v>100</v>
      </c>
      <c r="G272" s="517">
        <v>0</v>
      </c>
      <c r="H272" s="517">
        <v>0</v>
      </c>
      <c r="I272" s="517">
        <v>0</v>
      </c>
      <c r="J272" s="536">
        <v>0</v>
      </c>
      <c r="K272" s="517">
        <v>0</v>
      </c>
      <c r="L272" s="516">
        <v>1</v>
      </c>
      <c r="M272" s="517">
        <v>1</v>
      </c>
      <c r="N272" s="519">
        <v>100</v>
      </c>
    </row>
    <row r="273" spans="1:14" x14ac:dyDescent="0.3">
      <c r="A273" s="520" t="s">
        <v>725</v>
      </c>
      <c r="B273" s="522" t="s">
        <v>686</v>
      </c>
      <c r="C273" s="523">
        <v>160373</v>
      </c>
      <c r="D273" s="524">
        <v>324202</v>
      </c>
      <c r="E273" s="524">
        <v>314172</v>
      </c>
      <c r="F273" s="525">
        <v>96.906249807218956</v>
      </c>
      <c r="G273" s="524">
        <v>14377</v>
      </c>
      <c r="H273" s="524">
        <v>6918</v>
      </c>
      <c r="I273" s="524">
        <v>6918</v>
      </c>
      <c r="J273" s="525">
        <v>100</v>
      </c>
      <c r="K273" s="524">
        <v>174750</v>
      </c>
      <c r="L273" s="523">
        <v>331120</v>
      </c>
      <c r="M273" s="524">
        <v>321090</v>
      </c>
      <c r="N273" s="526">
        <v>96.970886687605713</v>
      </c>
    </row>
    <row r="274" spans="1:14" x14ac:dyDescent="0.3">
      <c r="A274" s="520" t="s">
        <v>687</v>
      </c>
      <c r="B274" s="515" t="s">
        <v>344</v>
      </c>
      <c r="C274" s="516">
        <v>0</v>
      </c>
      <c r="D274" s="517">
        <v>0</v>
      </c>
      <c r="E274" s="517">
        <v>0</v>
      </c>
      <c r="F274" s="536">
        <v>0</v>
      </c>
      <c r="G274" s="517">
        <v>0</v>
      </c>
      <c r="H274" s="517">
        <v>2420</v>
      </c>
      <c r="I274" s="517">
        <v>2420</v>
      </c>
      <c r="J274" s="536">
        <v>100</v>
      </c>
      <c r="K274" s="517">
        <v>0</v>
      </c>
      <c r="L274" s="516">
        <v>2420</v>
      </c>
      <c r="M274" s="517">
        <v>2420</v>
      </c>
      <c r="N274" s="519">
        <v>100</v>
      </c>
    </row>
    <row r="275" spans="1:14" x14ac:dyDescent="0.3">
      <c r="A275" s="520" t="s">
        <v>687</v>
      </c>
      <c r="B275" s="515" t="s">
        <v>346</v>
      </c>
      <c r="C275" s="516">
        <v>0</v>
      </c>
      <c r="D275" s="517">
        <v>2169</v>
      </c>
      <c r="E275" s="517">
        <v>1976</v>
      </c>
      <c r="F275" s="536">
        <v>91.101890272014757</v>
      </c>
      <c r="G275" s="517">
        <v>0</v>
      </c>
      <c r="H275" s="517">
        <v>10589</v>
      </c>
      <c r="I275" s="517">
        <v>10588</v>
      </c>
      <c r="J275" s="536">
        <v>99.990556237605063</v>
      </c>
      <c r="K275" s="517">
        <v>0</v>
      </c>
      <c r="L275" s="516">
        <v>12758</v>
      </c>
      <c r="M275" s="517">
        <v>12564</v>
      </c>
      <c r="N275" s="519">
        <v>98.479385483618117</v>
      </c>
    </row>
    <row r="276" spans="1:14" x14ac:dyDescent="0.3">
      <c r="A276" s="520" t="s">
        <v>687</v>
      </c>
      <c r="B276" s="515" t="s">
        <v>348</v>
      </c>
      <c r="C276" s="516">
        <v>0</v>
      </c>
      <c r="D276" s="517">
        <v>3265</v>
      </c>
      <c r="E276" s="517">
        <v>2666</v>
      </c>
      <c r="F276" s="536">
        <v>81.653905053598777</v>
      </c>
      <c r="G276" s="517">
        <v>0</v>
      </c>
      <c r="H276" s="517">
        <v>31046</v>
      </c>
      <c r="I276" s="517">
        <v>31045</v>
      </c>
      <c r="J276" s="536">
        <v>99.996778973136628</v>
      </c>
      <c r="K276" s="517">
        <v>0</v>
      </c>
      <c r="L276" s="516">
        <v>34311</v>
      </c>
      <c r="M276" s="517">
        <v>33711</v>
      </c>
      <c r="N276" s="519">
        <v>98.251289673865529</v>
      </c>
    </row>
    <row r="277" spans="1:14" x14ac:dyDescent="0.3">
      <c r="A277" s="520" t="s">
        <v>687</v>
      </c>
      <c r="B277" s="515" t="s">
        <v>694</v>
      </c>
      <c r="C277" s="516">
        <v>0</v>
      </c>
      <c r="D277" s="517">
        <v>214</v>
      </c>
      <c r="E277" s="517">
        <v>214</v>
      </c>
      <c r="F277" s="536">
        <v>100</v>
      </c>
      <c r="G277" s="517">
        <v>0</v>
      </c>
      <c r="H277" s="517">
        <v>0</v>
      </c>
      <c r="I277" s="517">
        <v>0</v>
      </c>
      <c r="J277" s="536">
        <v>0</v>
      </c>
      <c r="K277" s="517">
        <v>0</v>
      </c>
      <c r="L277" s="516">
        <v>214</v>
      </c>
      <c r="M277" s="517">
        <v>214</v>
      </c>
      <c r="N277" s="519">
        <v>100</v>
      </c>
    </row>
    <row r="278" spans="1:14" x14ac:dyDescent="0.3">
      <c r="A278" s="520" t="s">
        <v>687</v>
      </c>
      <c r="B278" s="515" t="s">
        <v>355</v>
      </c>
      <c r="C278" s="516">
        <v>3614</v>
      </c>
      <c r="D278" s="517">
        <v>68558</v>
      </c>
      <c r="E278" s="517">
        <v>68558</v>
      </c>
      <c r="F278" s="536">
        <v>100</v>
      </c>
      <c r="G278" s="517">
        <v>265480</v>
      </c>
      <c r="H278" s="517">
        <v>4120</v>
      </c>
      <c r="I278" s="517">
        <v>4120</v>
      </c>
      <c r="J278" s="536">
        <v>100</v>
      </c>
      <c r="K278" s="517">
        <v>269094</v>
      </c>
      <c r="L278" s="516">
        <v>72678</v>
      </c>
      <c r="M278" s="517">
        <v>72678</v>
      </c>
      <c r="N278" s="519">
        <v>100</v>
      </c>
    </row>
    <row r="279" spans="1:14" x14ac:dyDescent="0.3">
      <c r="A279" s="520" t="s">
        <v>687</v>
      </c>
      <c r="B279" s="515" t="s">
        <v>357</v>
      </c>
      <c r="C279" s="516">
        <v>741</v>
      </c>
      <c r="D279" s="517">
        <v>9473</v>
      </c>
      <c r="E279" s="517">
        <v>9473</v>
      </c>
      <c r="F279" s="536">
        <v>100</v>
      </c>
      <c r="G279" s="517">
        <v>48489</v>
      </c>
      <c r="H279" s="517">
        <v>0</v>
      </c>
      <c r="I279" s="517">
        <v>0</v>
      </c>
      <c r="J279" s="536">
        <v>0</v>
      </c>
      <c r="K279" s="517">
        <v>49230</v>
      </c>
      <c r="L279" s="516">
        <v>9473</v>
      </c>
      <c r="M279" s="517">
        <v>9473</v>
      </c>
      <c r="N279" s="519">
        <v>100</v>
      </c>
    </row>
    <row r="280" spans="1:14" x14ac:dyDescent="0.3">
      <c r="A280" s="520" t="s">
        <v>687</v>
      </c>
      <c r="B280" s="515" t="s">
        <v>359</v>
      </c>
      <c r="C280" s="516">
        <v>0</v>
      </c>
      <c r="D280" s="517">
        <v>595</v>
      </c>
      <c r="E280" s="517">
        <v>595</v>
      </c>
      <c r="F280" s="536">
        <v>100</v>
      </c>
      <c r="G280" s="517">
        <v>0</v>
      </c>
      <c r="H280" s="517">
        <v>0</v>
      </c>
      <c r="I280" s="517">
        <v>0</v>
      </c>
      <c r="J280" s="536">
        <v>0</v>
      </c>
      <c r="K280" s="517">
        <v>0</v>
      </c>
      <c r="L280" s="516">
        <v>595</v>
      </c>
      <c r="M280" s="517">
        <v>595</v>
      </c>
      <c r="N280" s="519">
        <v>100</v>
      </c>
    </row>
    <row r="281" spans="1:14" x14ac:dyDescent="0.3">
      <c r="A281" s="520" t="s">
        <v>687</v>
      </c>
      <c r="B281" s="515" t="s">
        <v>362</v>
      </c>
      <c r="C281" s="516">
        <v>0</v>
      </c>
      <c r="D281" s="517">
        <v>36</v>
      </c>
      <c r="E281" s="517">
        <v>36</v>
      </c>
      <c r="F281" s="536">
        <v>100</v>
      </c>
      <c r="G281" s="517">
        <v>0</v>
      </c>
      <c r="H281" s="517">
        <v>0</v>
      </c>
      <c r="I281" s="517">
        <v>0</v>
      </c>
      <c r="J281" s="536">
        <v>0</v>
      </c>
      <c r="K281" s="517">
        <v>0</v>
      </c>
      <c r="L281" s="516">
        <v>36</v>
      </c>
      <c r="M281" s="517">
        <v>36</v>
      </c>
      <c r="N281" s="519">
        <v>100</v>
      </c>
    </row>
    <row r="282" spans="1:14" x14ac:dyDescent="0.3">
      <c r="A282" s="520" t="s">
        <v>687</v>
      </c>
      <c r="B282" s="515" t="s">
        <v>365</v>
      </c>
      <c r="C282" s="516">
        <v>0</v>
      </c>
      <c r="D282" s="517">
        <v>9</v>
      </c>
      <c r="E282" s="517">
        <v>9</v>
      </c>
      <c r="F282" s="536">
        <v>100</v>
      </c>
      <c r="G282" s="517">
        <v>0</v>
      </c>
      <c r="H282" s="517">
        <v>0</v>
      </c>
      <c r="I282" s="517">
        <v>0</v>
      </c>
      <c r="J282" s="536">
        <v>0</v>
      </c>
      <c r="K282" s="517">
        <v>0</v>
      </c>
      <c r="L282" s="516">
        <v>9</v>
      </c>
      <c r="M282" s="517">
        <v>9</v>
      </c>
      <c r="N282" s="519">
        <v>100</v>
      </c>
    </row>
    <row r="283" spans="1:14" x14ac:dyDescent="0.3">
      <c r="A283" s="520" t="s">
        <v>687</v>
      </c>
      <c r="B283" s="515" t="s">
        <v>396</v>
      </c>
      <c r="C283" s="516">
        <v>0</v>
      </c>
      <c r="D283" s="517">
        <v>171219</v>
      </c>
      <c r="E283" s="517">
        <v>171219</v>
      </c>
      <c r="F283" s="536">
        <v>100</v>
      </c>
      <c r="G283" s="517">
        <v>0</v>
      </c>
      <c r="H283" s="517">
        <v>41786</v>
      </c>
      <c r="I283" s="517">
        <v>41786</v>
      </c>
      <c r="J283" s="536">
        <v>100</v>
      </c>
      <c r="K283" s="517">
        <v>0</v>
      </c>
      <c r="L283" s="516">
        <v>213005</v>
      </c>
      <c r="M283" s="517">
        <v>213005</v>
      </c>
      <c r="N283" s="519">
        <v>100</v>
      </c>
    </row>
    <row r="284" spans="1:14" x14ac:dyDescent="0.3">
      <c r="A284" s="520" t="s">
        <v>687</v>
      </c>
      <c r="B284" s="515" t="s">
        <v>397</v>
      </c>
      <c r="C284" s="516">
        <v>0</v>
      </c>
      <c r="D284" s="517">
        <v>60321</v>
      </c>
      <c r="E284" s="517">
        <v>60321</v>
      </c>
      <c r="F284" s="536">
        <v>100</v>
      </c>
      <c r="G284" s="517">
        <v>0</v>
      </c>
      <c r="H284" s="517">
        <v>885</v>
      </c>
      <c r="I284" s="517">
        <v>885</v>
      </c>
      <c r="J284" s="536">
        <v>100</v>
      </c>
      <c r="K284" s="517">
        <v>0</v>
      </c>
      <c r="L284" s="516">
        <v>61206</v>
      </c>
      <c r="M284" s="517">
        <v>61206</v>
      </c>
      <c r="N284" s="519">
        <v>100</v>
      </c>
    </row>
    <row r="285" spans="1:14" x14ac:dyDescent="0.3">
      <c r="A285" s="520" t="s">
        <v>687</v>
      </c>
      <c r="B285" s="515" t="s">
        <v>398</v>
      </c>
      <c r="C285" s="516">
        <v>0</v>
      </c>
      <c r="D285" s="517">
        <v>1822</v>
      </c>
      <c r="E285" s="517">
        <v>1795</v>
      </c>
      <c r="F285" s="536">
        <v>98.518111964873768</v>
      </c>
      <c r="G285" s="517">
        <v>0</v>
      </c>
      <c r="H285" s="517">
        <v>0</v>
      </c>
      <c r="I285" s="517">
        <v>0</v>
      </c>
      <c r="J285" s="536">
        <v>0</v>
      </c>
      <c r="K285" s="517">
        <v>0</v>
      </c>
      <c r="L285" s="516">
        <v>1822</v>
      </c>
      <c r="M285" s="517">
        <v>1795</v>
      </c>
      <c r="N285" s="519">
        <v>98.518111964873768</v>
      </c>
    </row>
    <row r="286" spans="1:14" x14ac:dyDescent="0.3">
      <c r="A286" s="520" t="s">
        <v>687</v>
      </c>
      <c r="B286" s="515" t="s">
        <v>704</v>
      </c>
      <c r="C286" s="516">
        <v>0</v>
      </c>
      <c r="D286" s="517">
        <v>425</v>
      </c>
      <c r="E286" s="517">
        <v>421</v>
      </c>
      <c r="F286" s="536">
        <v>99.058823529411768</v>
      </c>
      <c r="G286" s="517">
        <v>0</v>
      </c>
      <c r="H286" s="517">
        <v>0</v>
      </c>
      <c r="I286" s="517">
        <v>0</v>
      </c>
      <c r="J286" s="536">
        <v>0</v>
      </c>
      <c r="K286" s="517">
        <v>0</v>
      </c>
      <c r="L286" s="516">
        <v>425</v>
      </c>
      <c r="M286" s="517">
        <v>421</v>
      </c>
      <c r="N286" s="519">
        <v>99.058823529411768</v>
      </c>
    </row>
    <row r="287" spans="1:14" x14ac:dyDescent="0.3">
      <c r="A287" s="520" t="s">
        <v>687</v>
      </c>
      <c r="B287" s="515" t="s">
        <v>399</v>
      </c>
      <c r="C287" s="516">
        <v>0</v>
      </c>
      <c r="D287" s="517">
        <v>29</v>
      </c>
      <c r="E287" s="517">
        <v>29</v>
      </c>
      <c r="F287" s="536">
        <v>100</v>
      </c>
      <c r="G287" s="517">
        <v>0</v>
      </c>
      <c r="H287" s="517">
        <v>0</v>
      </c>
      <c r="I287" s="517">
        <v>0</v>
      </c>
      <c r="J287" s="536">
        <v>0</v>
      </c>
      <c r="K287" s="517">
        <v>0</v>
      </c>
      <c r="L287" s="516">
        <v>29</v>
      </c>
      <c r="M287" s="517">
        <v>29</v>
      </c>
      <c r="N287" s="519">
        <v>100</v>
      </c>
    </row>
    <row r="288" spans="1:14" x14ac:dyDescent="0.3">
      <c r="A288" s="520" t="s">
        <v>687</v>
      </c>
      <c r="B288" s="515" t="s">
        <v>691</v>
      </c>
      <c r="C288" s="516">
        <v>0</v>
      </c>
      <c r="D288" s="517">
        <v>11</v>
      </c>
      <c r="E288" s="517">
        <v>11</v>
      </c>
      <c r="F288" s="536">
        <v>100</v>
      </c>
      <c r="G288" s="517">
        <v>0</v>
      </c>
      <c r="H288" s="517">
        <v>0</v>
      </c>
      <c r="I288" s="517">
        <v>0</v>
      </c>
      <c r="J288" s="536">
        <v>0</v>
      </c>
      <c r="K288" s="517">
        <v>0</v>
      </c>
      <c r="L288" s="516">
        <v>11</v>
      </c>
      <c r="M288" s="517">
        <v>11</v>
      </c>
      <c r="N288" s="519">
        <v>100</v>
      </c>
    </row>
    <row r="289" spans="1:14" x14ac:dyDescent="0.3">
      <c r="A289" s="520" t="s">
        <v>687</v>
      </c>
      <c r="B289" s="515" t="s">
        <v>692</v>
      </c>
      <c r="C289" s="516">
        <v>0</v>
      </c>
      <c r="D289" s="517">
        <v>8</v>
      </c>
      <c r="E289" s="517">
        <v>8</v>
      </c>
      <c r="F289" s="536">
        <v>100</v>
      </c>
      <c r="G289" s="517">
        <v>0</v>
      </c>
      <c r="H289" s="517">
        <v>0</v>
      </c>
      <c r="I289" s="517">
        <v>0</v>
      </c>
      <c r="J289" s="536">
        <v>0</v>
      </c>
      <c r="K289" s="517">
        <v>0</v>
      </c>
      <c r="L289" s="516">
        <v>8</v>
      </c>
      <c r="M289" s="517">
        <v>8</v>
      </c>
      <c r="N289" s="519">
        <v>100</v>
      </c>
    </row>
    <row r="290" spans="1:14" ht="26.4" x14ac:dyDescent="0.3">
      <c r="A290" s="533" t="s">
        <v>726</v>
      </c>
      <c r="B290" s="522" t="s">
        <v>686</v>
      </c>
      <c r="C290" s="523">
        <v>175158</v>
      </c>
      <c r="D290" s="524">
        <v>207225</v>
      </c>
      <c r="E290" s="524">
        <v>206055</v>
      </c>
      <c r="F290" s="525">
        <v>99.435396308360481</v>
      </c>
      <c r="G290" s="524">
        <v>4006</v>
      </c>
      <c r="H290" s="524">
        <v>4199</v>
      </c>
      <c r="I290" s="524">
        <v>4199</v>
      </c>
      <c r="J290" s="525">
        <v>100</v>
      </c>
      <c r="K290" s="524">
        <v>179164</v>
      </c>
      <c r="L290" s="523">
        <v>211424</v>
      </c>
      <c r="M290" s="524">
        <v>210254</v>
      </c>
      <c r="N290" s="526">
        <v>99.446609656424997</v>
      </c>
    </row>
    <row r="291" spans="1:14" x14ac:dyDescent="0.3">
      <c r="A291" s="520" t="s">
        <v>687</v>
      </c>
      <c r="B291" s="515" t="s">
        <v>712</v>
      </c>
      <c r="C291" s="516">
        <v>1500</v>
      </c>
      <c r="D291" s="517">
        <v>0</v>
      </c>
      <c r="E291" s="517">
        <v>0</v>
      </c>
      <c r="F291" s="536">
        <v>0</v>
      </c>
      <c r="G291" s="517">
        <v>0</v>
      </c>
      <c r="H291" s="517">
        <v>0</v>
      </c>
      <c r="I291" s="517">
        <v>0</v>
      </c>
      <c r="J291" s="536">
        <v>0</v>
      </c>
      <c r="K291" s="517">
        <v>1500</v>
      </c>
      <c r="L291" s="516">
        <v>0</v>
      </c>
      <c r="M291" s="517">
        <v>0</v>
      </c>
      <c r="N291" s="519">
        <v>0</v>
      </c>
    </row>
    <row r="292" spans="1:14" x14ac:dyDescent="0.3">
      <c r="A292" s="520" t="s">
        <v>687</v>
      </c>
      <c r="B292" s="515" t="s">
        <v>344</v>
      </c>
      <c r="C292" s="516">
        <v>0</v>
      </c>
      <c r="D292" s="517">
        <v>110</v>
      </c>
      <c r="E292" s="517">
        <v>110</v>
      </c>
      <c r="F292" s="536">
        <v>100</v>
      </c>
      <c r="G292" s="517">
        <v>0</v>
      </c>
      <c r="H292" s="517">
        <v>109</v>
      </c>
      <c r="I292" s="517">
        <v>109</v>
      </c>
      <c r="J292" s="536">
        <v>100</v>
      </c>
      <c r="K292" s="517">
        <v>0</v>
      </c>
      <c r="L292" s="516">
        <v>219</v>
      </c>
      <c r="M292" s="517">
        <v>219</v>
      </c>
      <c r="N292" s="519">
        <v>100</v>
      </c>
    </row>
    <row r="293" spans="1:14" x14ac:dyDescent="0.3">
      <c r="A293" s="520" t="s">
        <v>687</v>
      </c>
      <c r="B293" s="515" t="s">
        <v>346</v>
      </c>
      <c r="C293" s="516">
        <v>0</v>
      </c>
      <c r="D293" s="517">
        <v>478</v>
      </c>
      <c r="E293" s="517">
        <v>478</v>
      </c>
      <c r="F293" s="536">
        <v>100</v>
      </c>
      <c r="G293" s="517">
        <v>0</v>
      </c>
      <c r="H293" s="517">
        <v>743</v>
      </c>
      <c r="I293" s="517">
        <v>743</v>
      </c>
      <c r="J293" s="536">
        <v>100</v>
      </c>
      <c r="K293" s="517">
        <v>0</v>
      </c>
      <c r="L293" s="516">
        <v>1221</v>
      </c>
      <c r="M293" s="517">
        <v>1221</v>
      </c>
      <c r="N293" s="519">
        <v>100</v>
      </c>
    </row>
    <row r="294" spans="1:14" x14ac:dyDescent="0.3">
      <c r="A294" s="520" t="s">
        <v>687</v>
      </c>
      <c r="B294" s="515" t="s">
        <v>348</v>
      </c>
      <c r="C294" s="516">
        <v>0</v>
      </c>
      <c r="D294" s="517">
        <v>60</v>
      </c>
      <c r="E294" s="517">
        <v>60</v>
      </c>
      <c r="F294" s="536">
        <v>100</v>
      </c>
      <c r="G294" s="517">
        <v>0</v>
      </c>
      <c r="H294" s="517">
        <v>1074</v>
      </c>
      <c r="I294" s="517">
        <v>1074</v>
      </c>
      <c r="J294" s="536">
        <v>100</v>
      </c>
      <c r="K294" s="517">
        <v>0</v>
      </c>
      <c r="L294" s="516">
        <v>1134</v>
      </c>
      <c r="M294" s="517">
        <v>1134</v>
      </c>
      <c r="N294" s="519">
        <v>100</v>
      </c>
    </row>
    <row r="295" spans="1:14" x14ac:dyDescent="0.3">
      <c r="A295" s="520" t="s">
        <v>687</v>
      </c>
      <c r="B295" s="515" t="s">
        <v>355</v>
      </c>
      <c r="C295" s="516">
        <v>189407</v>
      </c>
      <c r="D295" s="517">
        <v>0</v>
      </c>
      <c r="E295" s="517">
        <v>0</v>
      </c>
      <c r="F295" s="536">
        <v>0</v>
      </c>
      <c r="G295" s="517">
        <v>0</v>
      </c>
      <c r="H295" s="517">
        <v>0</v>
      </c>
      <c r="I295" s="517">
        <v>0</v>
      </c>
      <c r="J295" s="536">
        <v>0</v>
      </c>
      <c r="K295" s="517">
        <v>189407</v>
      </c>
      <c r="L295" s="516">
        <v>0</v>
      </c>
      <c r="M295" s="517">
        <v>0</v>
      </c>
      <c r="N295" s="519">
        <v>0</v>
      </c>
    </row>
    <row r="296" spans="1:14" x14ac:dyDescent="0.3">
      <c r="A296" s="520" t="s">
        <v>687</v>
      </c>
      <c r="B296" s="515" t="s">
        <v>357</v>
      </c>
      <c r="C296" s="516">
        <v>34428</v>
      </c>
      <c r="D296" s="517">
        <v>0</v>
      </c>
      <c r="E296" s="517">
        <v>0</v>
      </c>
      <c r="F296" s="536">
        <v>0</v>
      </c>
      <c r="G296" s="517">
        <v>0</v>
      </c>
      <c r="H296" s="517">
        <v>0</v>
      </c>
      <c r="I296" s="517">
        <v>0</v>
      </c>
      <c r="J296" s="536">
        <v>0</v>
      </c>
      <c r="K296" s="517">
        <v>34428</v>
      </c>
      <c r="L296" s="516">
        <v>0</v>
      </c>
      <c r="M296" s="517">
        <v>0</v>
      </c>
      <c r="N296" s="519">
        <v>0</v>
      </c>
    </row>
    <row r="297" spans="1:14" x14ac:dyDescent="0.3">
      <c r="A297" s="520" t="s">
        <v>687</v>
      </c>
      <c r="B297" s="515" t="s">
        <v>365</v>
      </c>
      <c r="C297" s="516">
        <v>0</v>
      </c>
      <c r="D297" s="517">
        <v>11</v>
      </c>
      <c r="E297" s="517">
        <v>11</v>
      </c>
      <c r="F297" s="536">
        <v>100</v>
      </c>
      <c r="G297" s="517">
        <v>0</v>
      </c>
      <c r="H297" s="517">
        <v>0</v>
      </c>
      <c r="I297" s="517">
        <v>0</v>
      </c>
      <c r="J297" s="536">
        <v>0</v>
      </c>
      <c r="K297" s="517">
        <v>0</v>
      </c>
      <c r="L297" s="516">
        <v>11</v>
      </c>
      <c r="M297" s="517">
        <v>11</v>
      </c>
      <c r="N297" s="519">
        <v>100</v>
      </c>
    </row>
    <row r="298" spans="1:14" x14ac:dyDescent="0.3">
      <c r="A298" s="520" t="s">
        <v>687</v>
      </c>
      <c r="B298" s="515" t="s">
        <v>367</v>
      </c>
      <c r="C298" s="516">
        <v>4661</v>
      </c>
      <c r="D298" s="517">
        <v>202256</v>
      </c>
      <c r="E298" s="517">
        <v>202256</v>
      </c>
      <c r="F298" s="536">
        <v>100</v>
      </c>
      <c r="G298" s="517">
        <v>0</v>
      </c>
      <c r="H298" s="517">
        <v>0</v>
      </c>
      <c r="I298" s="517">
        <v>0</v>
      </c>
      <c r="J298" s="536">
        <v>0</v>
      </c>
      <c r="K298" s="517">
        <v>4661</v>
      </c>
      <c r="L298" s="516">
        <v>202256</v>
      </c>
      <c r="M298" s="517">
        <v>202256</v>
      </c>
      <c r="N298" s="519">
        <v>100</v>
      </c>
    </row>
    <row r="299" spans="1:14" x14ac:dyDescent="0.3">
      <c r="A299" s="520" t="s">
        <v>687</v>
      </c>
      <c r="B299" s="515" t="s">
        <v>369</v>
      </c>
      <c r="C299" s="516">
        <v>4793</v>
      </c>
      <c r="D299" s="517">
        <v>6030</v>
      </c>
      <c r="E299" s="517">
        <v>6030</v>
      </c>
      <c r="F299" s="536">
        <v>100</v>
      </c>
      <c r="G299" s="517">
        <v>0</v>
      </c>
      <c r="H299" s="517">
        <v>0</v>
      </c>
      <c r="I299" s="517">
        <v>0</v>
      </c>
      <c r="J299" s="536">
        <v>0</v>
      </c>
      <c r="K299" s="517">
        <v>4793</v>
      </c>
      <c r="L299" s="516">
        <v>6030</v>
      </c>
      <c r="M299" s="517">
        <v>6030</v>
      </c>
      <c r="N299" s="519">
        <v>100</v>
      </c>
    </row>
    <row r="300" spans="1:14" x14ac:dyDescent="0.3">
      <c r="A300" s="520" t="s">
        <v>687</v>
      </c>
      <c r="B300" s="515" t="s">
        <v>371</v>
      </c>
      <c r="C300" s="516">
        <v>1655</v>
      </c>
      <c r="D300" s="517">
        <v>1581</v>
      </c>
      <c r="E300" s="517">
        <v>1581</v>
      </c>
      <c r="F300" s="536">
        <v>100</v>
      </c>
      <c r="G300" s="517">
        <v>0</v>
      </c>
      <c r="H300" s="517">
        <v>0</v>
      </c>
      <c r="I300" s="517">
        <v>0</v>
      </c>
      <c r="J300" s="536">
        <v>0</v>
      </c>
      <c r="K300" s="517">
        <v>1655</v>
      </c>
      <c r="L300" s="516">
        <v>1581</v>
      </c>
      <c r="M300" s="517">
        <v>1581</v>
      </c>
      <c r="N300" s="519">
        <v>100</v>
      </c>
    </row>
    <row r="301" spans="1:14" x14ac:dyDescent="0.3">
      <c r="A301" s="520" t="s">
        <v>687</v>
      </c>
      <c r="B301" s="515" t="s">
        <v>372</v>
      </c>
      <c r="C301" s="516">
        <v>53061</v>
      </c>
      <c r="D301" s="517">
        <v>71970</v>
      </c>
      <c r="E301" s="517">
        <v>71970</v>
      </c>
      <c r="F301" s="536">
        <v>100</v>
      </c>
      <c r="G301" s="517">
        <v>0</v>
      </c>
      <c r="H301" s="517">
        <v>1941</v>
      </c>
      <c r="I301" s="517">
        <v>1941</v>
      </c>
      <c r="J301" s="536">
        <v>100</v>
      </c>
      <c r="K301" s="517">
        <v>53061</v>
      </c>
      <c r="L301" s="516">
        <v>73911</v>
      </c>
      <c r="M301" s="517">
        <v>73911</v>
      </c>
      <c r="N301" s="519">
        <v>100</v>
      </c>
    </row>
    <row r="302" spans="1:14" x14ac:dyDescent="0.3">
      <c r="A302" s="520" t="s">
        <v>687</v>
      </c>
      <c r="B302" s="515" t="s">
        <v>374</v>
      </c>
      <c r="C302" s="516">
        <v>14224</v>
      </c>
      <c r="D302" s="517">
        <v>25895</v>
      </c>
      <c r="E302" s="517">
        <v>25895</v>
      </c>
      <c r="F302" s="536">
        <v>100</v>
      </c>
      <c r="G302" s="517">
        <v>0</v>
      </c>
      <c r="H302" s="517">
        <v>683</v>
      </c>
      <c r="I302" s="517">
        <v>683</v>
      </c>
      <c r="J302" s="536">
        <v>100</v>
      </c>
      <c r="K302" s="517">
        <v>14224</v>
      </c>
      <c r="L302" s="516">
        <v>26578</v>
      </c>
      <c r="M302" s="517">
        <v>26578</v>
      </c>
      <c r="N302" s="519">
        <v>100</v>
      </c>
    </row>
    <row r="303" spans="1:14" x14ac:dyDescent="0.3">
      <c r="A303" s="520" t="s">
        <v>687</v>
      </c>
      <c r="B303" s="515" t="s">
        <v>727</v>
      </c>
      <c r="C303" s="516">
        <v>0</v>
      </c>
      <c r="D303" s="517">
        <v>880</v>
      </c>
      <c r="E303" s="517">
        <v>880</v>
      </c>
      <c r="F303" s="536">
        <v>100</v>
      </c>
      <c r="G303" s="517">
        <v>0</v>
      </c>
      <c r="H303" s="517">
        <v>0</v>
      </c>
      <c r="I303" s="517">
        <v>0</v>
      </c>
      <c r="J303" s="536">
        <v>0</v>
      </c>
      <c r="K303" s="517">
        <v>0</v>
      </c>
      <c r="L303" s="516">
        <v>880</v>
      </c>
      <c r="M303" s="517">
        <v>880</v>
      </c>
      <c r="N303" s="519">
        <v>100</v>
      </c>
    </row>
    <row r="304" spans="1:14" x14ac:dyDescent="0.3">
      <c r="A304" s="520" t="s">
        <v>687</v>
      </c>
      <c r="B304" s="515" t="s">
        <v>378</v>
      </c>
      <c r="C304" s="516">
        <v>3035</v>
      </c>
      <c r="D304" s="517">
        <v>0</v>
      </c>
      <c r="E304" s="517">
        <v>0</v>
      </c>
      <c r="F304" s="536">
        <v>0</v>
      </c>
      <c r="G304" s="517">
        <v>0</v>
      </c>
      <c r="H304" s="517">
        <v>0</v>
      </c>
      <c r="I304" s="517">
        <v>0</v>
      </c>
      <c r="J304" s="536">
        <v>0</v>
      </c>
      <c r="K304" s="517">
        <v>3035</v>
      </c>
      <c r="L304" s="516">
        <v>0</v>
      </c>
      <c r="M304" s="517">
        <v>0</v>
      </c>
      <c r="N304" s="519">
        <v>0</v>
      </c>
    </row>
    <row r="305" spans="1:14" x14ac:dyDescent="0.3">
      <c r="A305" s="520" t="s">
        <v>687</v>
      </c>
      <c r="B305" s="515" t="s">
        <v>384</v>
      </c>
      <c r="C305" s="516">
        <v>31642</v>
      </c>
      <c r="D305" s="517">
        <v>0</v>
      </c>
      <c r="E305" s="517">
        <v>0</v>
      </c>
      <c r="F305" s="536">
        <v>0</v>
      </c>
      <c r="G305" s="517">
        <v>0</v>
      </c>
      <c r="H305" s="517">
        <v>0</v>
      </c>
      <c r="I305" s="517">
        <v>0</v>
      </c>
      <c r="J305" s="536">
        <v>0</v>
      </c>
      <c r="K305" s="517">
        <v>31642</v>
      </c>
      <c r="L305" s="516">
        <v>0</v>
      </c>
      <c r="M305" s="517">
        <v>0</v>
      </c>
      <c r="N305" s="519">
        <v>0</v>
      </c>
    </row>
    <row r="306" spans="1:14" x14ac:dyDescent="0.3">
      <c r="A306" s="520" t="s">
        <v>687</v>
      </c>
      <c r="B306" s="515" t="s">
        <v>386</v>
      </c>
      <c r="C306" s="516">
        <v>1815</v>
      </c>
      <c r="D306" s="517">
        <v>0</v>
      </c>
      <c r="E306" s="517">
        <v>0</v>
      </c>
      <c r="F306" s="536">
        <v>0</v>
      </c>
      <c r="G306" s="517">
        <v>0</v>
      </c>
      <c r="H306" s="517">
        <v>0</v>
      </c>
      <c r="I306" s="517">
        <v>0</v>
      </c>
      <c r="J306" s="536">
        <v>0</v>
      </c>
      <c r="K306" s="517">
        <v>1815</v>
      </c>
      <c r="L306" s="516">
        <v>0</v>
      </c>
      <c r="M306" s="517">
        <v>0</v>
      </c>
      <c r="N306" s="519">
        <v>0</v>
      </c>
    </row>
    <row r="307" spans="1:14" x14ac:dyDescent="0.3">
      <c r="A307" s="520" t="s">
        <v>687</v>
      </c>
      <c r="B307" s="515" t="s">
        <v>387</v>
      </c>
      <c r="C307" s="516">
        <v>383807</v>
      </c>
      <c r="D307" s="517">
        <v>0</v>
      </c>
      <c r="E307" s="517">
        <v>0</v>
      </c>
      <c r="F307" s="536">
        <v>0</v>
      </c>
      <c r="G307" s="517">
        <v>0</v>
      </c>
      <c r="H307" s="517">
        <v>0</v>
      </c>
      <c r="I307" s="517">
        <v>0</v>
      </c>
      <c r="J307" s="536">
        <v>0</v>
      </c>
      <c r="K307" s="517">
        <v>383807</v>
      </c>
      <c r="L307" s="516">
        <v>0</v>
      </c>
      <c r="M307" s="517">
        <v>0</v>
      </c>
      <c r="N307" s="519">
        <v>0</v>
      </c>
    </row>
    <row r="308" spans="1:14" x14ac:dyDescent="0.3">
      <c r="A308" s="520" t="s">
        <v>687</v>
      </c>
      <c r="B308" s="515" t="s">
        <v>388</v>
      </c>
      <c r="C308" s="516">
        <v>15000</v>
      </c>
      <c r="D308" s="517">
        <v>0</v>
      </c>
      <c r="E308" s="517">
        <v>0</v>
      </c>
      <c r="F308" s="536">
        <v>0</v>
      </c>
      <c r="G308" s="517">
        <v>0</v>
      </c>
      <c r="H308" s="517">
        <v>0</v>
      </c>
      <c r="I308" s="517">
        <v>0</v>
      </c>
      <c r="J308" s="536">
        <v>0</v>
      </c>
      <c r="K308" s="517">
        <v>15000</v>
      </c>
      <c r="L308" s="516">
        <v>0</v>
      </c>
      <c r="M308" s="517">
        <v>0</v>
      </c>
      <c r="N308" s="519">
        <v>0</v>
      </c>
    </row>
    <row r="309" spans="1:14" x14ac:dyDescent="0.3">
      <c r="A309" s="520" t="s">
        <v>687</v>
      </c>
      <c r="B309" s="515" t="s">
        <v>728</v>
      </c>
      <c r="C309" s="516">
        <v>24000</v>
      </c>
      <c r="D309" s="517">
        <v>0</v>
      </c>
      <c r="E309" s="517">
        <v>0</v>
      </c>
      <c r="F309" s="536">
        <v>0</v>
      </c>
      <c r="G309" s="517">
        <v>0</v>
      </c>
      <c r="H309" s="517">
        <v>0</v>
      </c>
      <c r="I309" s="517">
        <v>0</v>
      </c>
      <c r="J309" s="536">
        <v>0</v>
      </c>
      <c r="K309" s="517">
        <v>24000</v>
      </c>
      <c r="L309" s="516">
        <v>0</v>
      </c>
      <c r="M309" s="517">
        <v>0</v>
      </c>
      <c r="N309" s="519">
        <v>0</v>
      </c>
    </row>
    <row r="310" spans="1:14" x14ac:dyDescent="0.3">
      <c r="A310" s="520" t="s">
        <v>687</v>
      </c>
      <c r="B310" s="515" t="s">
        <v>389</v>
      </c>
      <c r="C310" s="516">
        <v>285683</v>
      </c>
      <c r="D310" s="517">
        <v>0</v>
      </c>
      <c r="E310" s="517">
        <v>0</v>
      </c>
      <c r="F310" s="536">
        <v>0</v>
      </c>
      <c r="G310" s="517">
        <v>0</v>
      </c>
      <c r="H310" s="517">
        <v>0</v>
      </c>
      <c r="I310" s="517">
        <v>0</v>
      </c>
      <c r="J310" s="536">
        <v>0</v>
      </c>
      <c r="K310" s="517">
        <v>285683</v>
      </c>
      <c r="L310" s="516">
        <v>0</v>
      </c>
      <c r="M310" s="517">
        <v>0</v>
      </c>
      <c r="N310" s="519">
        <v>0</v>
      </c>
    </row>
    <row r="311" spans="1:14" x14ac:dyDescent="0.3">
      <c r="A311" s="520" t="s">
        <v>687</v>
      </c>
      <c r="B311" s="515" t="s">
        <v>729</v>
      </c>
      <c r="C311" s="516">
        <v>240440</v>
      </c>
      <c r="D311" s="517">
        <v>0</v>
      </c>
      <c r="E311" s="517">
        <v>0</v>
      </c>
      <c r="F311" s="536">
        <v>0</v>
      </c>
      <c r="G311" s="517">
        <v>0</v>
      </c>
      <c r="H311" s="517">
        <v>0</v>
      </c>
      <c r="I311" s="517">
        <v>0</v>
      </c>
      <c r="J311" s="536">
        <v>0</v>
      </c>
      <c r="K311" s="517">
        <v>240440</v>
      </c>
      <c r="L311" s="516">
        <v>0</v>
      </c>
      <c r="M311" s="517">
        <v>0</v>
      </c>
      <c r="N311" s="519">
        <v>0</v>
      </c>
    </row>
    <row r="312" spans="1:14" x14ac:dyDescent="0.3">
      <c r="A312" s="520" t="s">
        <v>687</v>
      </c>
      <c r="B312" s="515" t="s">
        <v>730</v>
      </c>
      <c r="C312" s="516">
        <v>20000</v>
      </c>
      <c r="D312" s="517">
        <v>0</v>
      </c>
      <c r="E312" s="517">
        <v>0</v>
      </c>
      <c r="F312" s="536">
        <v>0</v>
      </c>
      <c r="G312" s="517">
        <v>0</v>
      </c>
      <c r="H312" s="517">
        <v>0</v>
      </c>
      <c r="I312" s="517">
        <v>0</v>
      </c>
      <c r="J312" s="536">
        <v>0</v>
      </c>
      <c r="K312" s="517">
        <v>20000</v>
      </c>
      <c r="L312" s="516">
        <v>0</v>
      </c>
      <c r="M312" s="517">
        <v>0</v>
      </c>
      <c r="N312" s="519">
        <v>0</v>
      </c>
    </row>
    <row r="313" spans="1:14" x14ac:dyDescent="0.3">
      <c r="A313" s="520" t="s">
        <v>687</v>
      </c>
      <c r="B313" s="515" t="s">
        <v>396</v>
      </c>
      <c r="C313" s="516">
        <v>0</v>
      </c>
      <c r="D313" s="517">
        <v>303</v>
      </c>
      <c r="E313" s="517">
        <v>304</v>
      </c>
      <c r="F313" s="536">
        <v>100.33003300330033</v>
      </c>
      <c r="G313" s="517">
        <v>0</v>
      </c>
      <c r="H313" s="517">
        <v>0</v>
      </c>
      <c r="I313" s="517">
        <v>0</v>
      </c>
      <c r="J313" s="536">
        <v>0</v>
      </c>
      <c r="K313" s="517">
        <v>0</v>
      </c>
      <c r="L313" s="516">
        <v>303</v>
      </c>
      <c r="M313" s="517">
        <v>304</v>
      </c>
      <c r="N313" s="519">
        <v>100.33003300330033</v>
      </c>
    </row>
    <row r="314" spans="1:14" x14ac:dyDescent="0.3">
      <c r="A314" s="520" t="s">
        <v>687</v>
      </c>
      <c r="B314" s="515" t="s">
        <v>399</v>
      </c>
      <c r="C314" s="516">
        <v>0</v>
      </c>
      <c r="D314" s="517">
        <v>41</v>
      </c>
      <c r="E314" s="517">
        <v>41</v>
      </c>
      <c r="F314" s="536">
        <v>100</v>
      </c>
      <c r="G314" s="517">
        <v>0</v>
      </c>
      <c r="H314" s="517">
        <v>0</v>
      </c>
      <c r="I314" s="517">
        <v>0</v>
      </c>
      <c r="J314" s="536">
        <v>0</v>
      </c>
      <c r="K314" s="517">
        <v>0</v>
      </c>
      <c r="L314" s="516">
        <v>41</v>
      </c>
      <c r="M314" s="517">
        <v>41</v>
      </c>
      <c r="N314" s="519">
        <v>100</v>
      </c>
    </row>
    <row r="315" spans="1:14" x14ac:dyDescent="0.3">
      <c r="A315" s="520" t="s">
        <v>687</v>
      </c>
      <c r="B315" s="515" t="s">
        <v>691</v>
      </c>
      <c r="C315" s="516">
        <v>0</v>
      </c>
      <c r="D315" s="517">
        <v>6</v>
      </c>
      <c r="E315" s="517">
        <v>6</v>
      </c>
      <c r="F315" s="536">
        <v>100</v>
      </c>
      <c r="G315" s="517">
        <v>0</v>
      </c>
      <c r="H315" s="517">
        <v>0</v>
      </c>
      <c r="I315" s="517">
        <v>0</v>
      </c>
      <c r="J315" s="536">
        <v>0</v>
      </c>
      <c r="K315" s="517">
        <v>0</v>
      </c>
      <c r="L315" s="516">
        <v>6</v>
      </c>
      <c r="M315" s="517">
        <v>6</v>
      </c>
      <c r="N315" s="519">
        <v>100</v>
      </c>
    </row>
    <row r="316" spans="1:14" x14ac:dyDescent="0.3">
      <c r="A316" s="520" t="s">
        <v>687</v>
      </c>
      <c r="B316" s="515" t="s">
        <v>400</v>
      </c>
      <c r="C316" s="516">
        <v>0</v>
      </c>
      <c r="D316" s="517">
        <v>176294</v>
      </c>
      <c r="E316" s="517">
        <v>176293</v>
      </c>
      <c r="F316" s="536">
        <v>99.999432765720897</v>
      </c>
      <c r="G316" s="517">
        <v>0</v>
      </c>
      <c r="H316" s="517">
        <v>21</v>
      </c>
      <c r="I316" s="517">
        <v>21</v>
      </c>
      <c r="J316" s="536">
        <v>100</v>
      </c>
      <c r="K316" s="517">
        <v>0</v>
      </c>
      <c r="L316" s="516">
        <v>176315</v>
      </c>
      <c r="M316" s="517">
        <v>176314</v>
      </c>
      <c r="N316" s="519">
        <v>99.999432833281347</v>
      </c>
    </row>
    <row r="317" spans="1:14" x14ac:dyDescent="0.3">
      <c r="A317" s="520" t="s">
        <v>687</v>
      </c>
      <c r="B317" s="515" t="s">
        <v>731</v>
      </c>
      <c r="C317" s="516">
        <v>0</v>
      </c>
      <c r="D317" s="517">
        <v>0</v>
      </c>
      <c r="E317" s="517">
        <v>0</v>
      </c>
      <c r="F317" s="536">
        <v>0</v>
      </c>
      <c r="G317" s="517">
        <v>0</v>
      </c>
      <c r="H317" s="517">
        <v>0</v>
      </c>
      <c r="I317" s="517">
        <v>0</v>
      </c>
      <c r="J317" s="536">
        <v>0</v>
      </c>
      <c r="K317" s="517">
        <v>0</v>
      </c>
      <c r="L317" s="516">
        <v>0</v>
      </c>
      <c r="M317" s="517">
        <v>0</v>
      </c>
      <c r="N317" s="519">
        <v>0</v>
      </c>
    </row>
    <row r="318" spans="1:14" x14ac:dyDescent="0.3">
      <c r="A318" s="520" t="s">
        <v>687</v>
      </c>
      <c r="B318" s="515" t="s">
        <v>403</v>
      </c>
      <c r="C318" s="516">
        <v>0</v>
      </c>
      <c r="D318" s="517">
        <v>7542</v>
      </c>
      <c r="E318" s="517">
        <v>7542</v>
      </c>
      <c r="F318" s="536">
        <v>100</v>
      </c>
      <c r="G318" s="517">
        <v>0</v>
      </c>
      <c r="H318" s="517">
        <v>0</v>
      </c>
      <c r="I318" s="517">
        <v>0</v>
      </c>
      <c r="J318" s="536">
        <v>0</v>
      </c>
      <c r="K318" s="517">
        <v>0</v>
      </c>
      <c r="L318" s="516">
        <v>7542</v>
      </c>
      <c r="M318" s="517">
        <v>7542</v>
      </c>
      <c r="N318" s="519">
        <v>100</v>
      </c>
    </row>
    <row r="319" spans="1:14" x14ac:dyDescent="0.3">
      <c r="A319" s="520" t="s">
        <v>687</v>
      </c>
      <c r="B319" s="515" t="s">
        <v>732</v>
      </c>
      <c r="C319" s="516">
        <v>0</v>
      </c>
      <c r="D319" s="517">
        <v>2981</v>
      </c>
      <c r="E319" s="517">
        <v>2981</v>
      </c>
      <c r="F319" s="536">
        <v>100</v>
      </c>
      <c r="G319" s="517">
        <v>0</v>
      </c>
      <c r="H319" s="517">
        <v>0</v>
      </c>
      <c r="I319" s="517">
        <v>0</v>
      </c>
      <c r="J319" s="536">
        <v>0</v>
      </c>
      <c r="K319" s="517">
        <v>0</v>
      </c>
      <c r="L319" s="516">
        <v>2981</v>
      </c>
      <c r="M319" s="517">
        <v>2981</v>
      </c>
      <c r="N319" s="519">
        <v>100</v>
      </c>
    </row>
    <row r="320" spans="1:14" x14ac:dyDescent="0.3">
      <c r="A320" s="520" t="s">
        <v>687</v>
      </c>
      <c r="B320" s="515" t="s">
        <v>404</v>
      </c>
      <c r="C320" s="516">
        <v>0</v>
      </c>
      <c r="D320" s="517">
        <v>41912</v>
      </c>
      <c r="E320" s="517">
        <v>41912</v>
      </c>
      <c r="F320" s="536">
        <v>100</v>
      </c>
      <c r="G320" s="517">
        <v>0</v>
      </c>
      <c r="H320" s="517">
        <v>11520</v>
      </c>
      <c r="I320" s="517">
        <v>11520</v>
      </c>
      <c r="J320" s="536">
        <v>100</v>
      </c>
      <c r="K320" s="517">
        <v>0</v>
      </c>
      <c r="L320" s="516">
        <v>53432</v>
      </c>
      <c r="M320" s="517">
        <v>53432</v>
      </c>
      <c r="N320" s="519">
        <v>100</v>
      </c>
    </row>
    <row r="321" spans="1:14" x14ac:dyDescent="0.3">
      <c r="A321" s="520" t="s">
        <v>687</v>
      </c>
      <c r="B321" s="515" t="s">
        <v>405</v>
      </c>
      <c r="C321" s="516">
        <v>0</v>
      </c>
      <c r="D321" s="517">
        <v>13508</v>
      </c>
      <c r="E321" s="517">
        <v>13508</v>
      </c>
      <c r="F321" s="536">
        <v>100</v>
      </c>
      <c r="G321" s="517">
        <v>0</v>
      </c>
      <c r="H321" s="517">
        <v>3840</v>
      </c>
      <c r="I321" s="517">
        <v>3840</v>
      </c>
      <c r="J321" s="536">
        <v>100</v>
      </c>
      <c r="K321" s="517">
        <v>0</v>
      </c>
      <c r="L321" s="516">
        <v>17348</v>
      </c>
      <c r="M321" s="517">
        <v>17348</v>
      </c>
      <c r="N321" s="519">
        <v>100</v>
      </c>
    </row>
    <row r="322" spans="1:14" x14ac:dyDescent="0.3">
      <c r="A322" s="520" t="s">
        <v>687</v>
      </c>
      <c r="B322" s="515" t="s">
        <v>406</v>
      </c>
      <c r="C322" s="516">
        <v>0</v>
      </c>
      <c r="D322" s="517">
        <v>0</v>
      </c>
      <c r="E322" s="517">
        <v>0</v>
      </c>
      <c r="F322" s="536">
        <v>0</v>
      </c>
      <c r="G322" s="517">
        <v>0</v>
      </c>
      <c r="H322" s="517">
        <v>766</v>
      </c>
      <c r="I322" s="517">
        <v>766</v>
      </c>
      <c r="J322" s="536">
        <v>100</v>
      </c>
      <c r="K322" s="517">
        <v>0</v>
      </c>
      <c r="L322" s="516">
        <v>766</v>
      </c>
      <c r="M322" s="517">
        <v>766</v>
      </c>
      <c r="N322" s="519">
        <v>100</v>
      </c>
    </row>
    <row r="323" spans="1:14" x14ac:dyDescent="0.3">
      <c r="A323" s="520" t="s">
        <v>687</v>
      </c>
      <c r="B323" s="515" t="s">
        <v>713</v>
      </c>
      <c r="C323" s="516">
        <v>0</v>
      </c>
      <c r="D323" s="517">
        <v>0</v>
      </c>
      <c r="E323" s="517">
        <v>0</v>
      </c>
      <c r="F323" s="536">
        <v>0</v>
      </c>
      <c r="G323" s="517">
        <v>0</v>
      </c>
      <c r="H323" s="517">
        <v>255</v>
      </c>
      <c r="I323" s="517">
        <v>255</v>
      </c>
      <c r="J323" s="536">
        <v>100</v>
      </c>
      <c r="K323" s="517">
        <v>0</v>
      </c>
      <c r="L323" s="516">
        <v>255</v>
      </c>
      <c r="M323" s="517">
        <v>255</v>
      </c>
      <c r="N323" s="519">
        <v>100</v>
      </c>
    </row>
    <row r="324" spans="1:14" x14ac:dyDescent="0.3">
      <c r="A324" s="520" t="s">
        <v>687</v>
      </c>
      <c r="B324" s="515" t="s">
        <v>710</v>
      </c>
      <c r="C324" s="516">
        <v>0</v>
      </c>
      <c r="D324" s="517">
        <v>2659</v>
      </c>
      <c r="E324" s="517">
        <v>2659</v>
      </c>
      <c r="F324" s="536">
        <v>100</v>
      </c>
      <c r="G324" s="517">
        <v>0</v>
      </c>
      <c r="H324" s="517">
        <v>0</v>
      </c>
      <c r="I324" s="517">
        <v>0</v>
      </c>
      <c r="J324" s="536">
        <v>0</v>
      </c>
      <c r="K324" s="517">
        <v>0</v>
      </c>
      <c r="L324" s="516">
        <v>2659</v>
      </c>
      <c r="M324" s="517">
        <v>2659</v>
      </c>
      <c r="N324" s="519">
        <v>100</v>
      </c>
    </row>
    <row r="325" spans="1:14" x14ac:dyDescent="0.3">
      <c r="A325" s="520" t="s">
        <v>687</v>
      </c>
      <c r="B325" s="515">
        <v>70</v>
      </c>
      <c r="C325" s="516">
        <v>0</v>
      </c>
      <c r="D325" s="517">
        <v>32</v>
      </c>
      <c r="E325" s="517">
        <v>32</v>
      </c>
      <c r="F325" s="536">
        <v>100</v>
      </c>
      <c r="G325" s="517">
        <v>0</v>
      </c>
      <c r="H325" s="517">
        <v>0</v>
      </c>
      <c r="I325" s="517">
        <v>0</v>
      </c>
      <c r="J325" s="536">
        <v>0</v>
      </c>
      <c r="K325" s="517">
        <v>0</v>
      </c>
      <c r="L325" s="516">
        <v>32</v>
      </c>
      <c r="M325" s="517">
        <v>32</v>
      </c>
      <c r="N325" s="519">
        <v>100</v>
      </c>
    </row>
    <row r="326" spans="1:14" ht="26.4" x14ac:dyDescent="0.3">
      <c r="A326" s="533" t="s">
        <v>733</v>
      </c>
      <c r="B326" s="522" t="s">
        <v>686</v>
      </c>
      <c r="C326" s="523">
        <v>982810</v>
      </c>
      <c r="D326" s="524">
        <v>1487540</v>
      </c>
      <c r="E326" s="524">
        <v>1464932</v>
      </c>
      <c r="F326" s="525">
        <v>98.480175323016525</v>
      </c>
      <c r="G326" s="524">
        <v>152822</v>
      </c>
      <c r="H326" s="524">
        <v>508592</v>
      </c>
      <c r="I326" s="524">
        <v>508592</v>
      </c>
      <c r="J326" s="525">
        <v>100</v>
      </c>
      <c r="K326" s="524">
        <v>1135632</v>
      </c>
      <c r="L326" s="523">
        <v>1996132</v>
      </c>
      <c r="M326" s="524">
        <v>1973524</v>
      </c>
      <c r="N326" s="526">
        <v>98.867409570108592</v>
      </c>
    </row>
    <row r="327" spans="1:14" x14ac:dyDescent="0.3">
      <c r="A327" s="520" t="s">
        <v>687</v>
      </c>
      <c r="B327" s="515" t="s">
        <v>344</v>
      </c>
      <c r="C327" s="516">
        <v>0</v>
      </c>
      <c r="D327" s="517">
        <v>0</v>
      </c>
      <c r="E327" s="517">
        <v>0</v>
      </c>
      <c r="F327" s="536">
        <v>0</v>
      </c>
      <c r="G327" s="517">
        <v>0</v>
      </c>
      <c r="H327" s="517">
        <v>25</v>
      </c>
      <c r="I327" s="517">
        <v>25</v>
      </c>
      <c r="J327" s="536">
        <v>100</v>
      </c>
      <c r="K327" s="517">
        <v>0</v>
      </c>
      <c r="L327" s="516">
        <v>25</v>
      </c>
      <c r="M327" s="517">
        <v>25</v>
      </c>
      <c r="N327" s="519">
        <v>100</v>
      </c>
    </row>
    <row r="328" spans="1:14" x14ac:dyDescent="0.3">
      <c r="A328" s="520" t="s">
        <v>687</v>
      </c>
      <c r="B328" s="515" t="s">
        <v>346</v>
      </c>
      <c r="C328" s="516">
        <v>0</v>
      </c>
      <c r="D328" s="517">
        <v>0</v>
      </c>
      <c r="E328" s="517">
        <v>0</v>
      </c>
      <c r="F328" s="536">
        <v>0</v>
      </c>
      <c r="G328" s="517">
        <v>0</v>
      </c>
      <c r="H328" s="517">
        <v>10898</v>
      </c>
      <c r="I328" s="517">
        <v>10898</v>
      </c>
      <c r="J328" s="536">
        <v>100</v>
      </c>
      <c r="K328" s="517">
        <v>0</v>
      </c>
      <c r="L328" s="516">
        <v>10898</v>
      </c>
      <c r="M328" s="517">
        <v>10898</v>
      </c>
      <c r="N328" s="519">
        <v>100</v>
      </c>
    </row>
    <row r="329" spans="1:14" x14ac:dyDescent="0.3">
      <c r="A329" s="520" t="s">
        <v>687</v>
      </c>
      <c r="B329" s="515" t="s">
        <v>348</v>
      </c>
      <c r="C329" s="516">
        <v>0</v>
      </c>
      <c r="D329" s="517">
        <v>16097</v>
      </c>
      <c r="E329" s="517">
        <v>16097</v>
      </c>
      <c r="F329" s="536">
        <v>100</v>
      </c>
      <c r="G329" s="517">
        <v>0</v>
      </c>
      <c r="H329" s="517">
        <v>37195</v>
      </c>
      <c r="I329" s="517">
        <v>37144</v>
      </c>
      <c r="J329" s="536">
        <v>99.862884796343593</v>
      </c>
      <c r="K329" s="517">
        <v>0</v>
      </c>
      <c r="L329" s="516">
        <v>53292</v>
      </c>
      <c r="M329" s="517">
        <v>53241</v>
      </c>
      <c r="N329" s="519">
        <v>99.904300833145683</v>
      </c>
    </row>
    <row r="330" spans="1:14" x14ac:dyDescent="0.3">
      <c r="A330" s="520" t="s">
        <v>687</v>
      </c>
      <c r="B330" s="515" t="s">
        <v>694</v>
      </c>
      <c r="C330" s="516">
        <v>0</v>
      </c>
      <c r="D330" s="517">
        <v>0</v>
      </c>
      <c r="E330" s="517">
        <v>0</v>
      </c>
      <c r="F330" s="536">
        <v>0</v>
      </c>
      <c r="G330" s="517">
        <v>0</v>
      </c>
      <c r="H330" s="517">
        <v>22016</v>
      </c>
      <c r="I330" s="517">
        <v>22016</v>
      </c>
      <c r="J330" s="536">
        <v>100</v>
      </c>
      <c r="K330" s="517">
        <v>0</v>
      </c>
      <c r="L330" s="516">
        <v>22016</v>
      </c>
      <c r="M330" s="517">
        <v>22016</v>
      </c>
      <c r="N330" s="519">
        <v>100</v>
      </c>
    </row>
    <row r="331" spans="1:14" x14ac:dyDescent="0.3">
      <c r="A331" s="520" t="s">
        <v>687</v>
      </c>
      <c r="B331" s="515" t="s">
        <v>355</v>
      </c>
      <c r="C331" s="516">
        <v>9210</v>
      </c>
      <c r="D331" s="517">
        <v>5908</v>
      </c>
      <c r="E331" s="517">
        <v>5908</v>
      </c>
      <c r="F331" s="536">
        <v>100</v>
      </c>
      <c r="G331" s="517">
        <v>156036</v>
      </c>
      <c r="H331" s="517">
        <v>28</v>
      </c>
      <c r="I331" s="517">
        <v>28</v>
      </c>
      <c r="J331" s="536">
        <v>100</v>
      </c>
      <c r="K331" s="517">
        <v>165246</v>
      </c>
      <c r="L331" s="516">
        <v>5936</v>
      </c>
      <c r="M331" s="517">
        <v>5936</v>
      </c>
      <c r="N331" s="519">
        <v>100</v>
      </c>
    </row>
    <row r="332" spans="1:14" x14ac:dyDescent="0.3">
      <c r="A332" s="520" t="s">
        <v>687</v>
      </c>
      <c r="B332" s="515" t="s">
        <v>357</v>
      </c>
      <c r="C332" s="516">
        <v>1627</v>
      </c>
      <c r="D332" s="517">
        <v>975</v>
      </c>
      <c r="E332" s="517">
        <v>975</v>
      </c>
      <c r="F332" s="536">
        <v>100</v>
      </c>
      <c r="G332" s="517">
        <v>28954</v>
      </c>
      <c r="H332" s="517">
        <v>5</v>
      </c>
      <c r="I332" s="517">
        <v>5</v>
      </c>
      <c r="J332" s="536">
        <v>100</v>
      </c>
      <c r="K332" s="517">
        <v>30581</v>
      </c>
      <c r="L332" s="516">
        <v>980</v>
      </c>
      <c r="M332" s="517">
        <v>980</v>
      </c>
      <c r="N332" s="519">
        <v>100</v>
      </c>
    </row>
    <row r="333" spans="1:14" x14ac:dyDescent="0.3">
      <c r="A333" s="520" t="s">
        <v>687</v>
      </c>
      <c r="B333" s="515" t="s">
        <v>358</v>
      </c>
      <c r="C333" s="516">
        <v>388</v>
      </c>
      <c r="D333" s="517">
        <v>31</v>
      </c>
      <c r="E333" s="517">
        <v>30</v>
      </c>
      <c r="F333" s="536">
        <v>96.774193548387103</v>
      </c>
      <c r="G333" s="517">
        <v>100</v>
      </c>
      <c r="H333" s="517">
        <v>1</v>
      </c>
      <c r="I333" s="517">
        <v>1</v>
      </c>
      <c r="J333" s="536">
        <v>100</v>
      </c>
      <c r="K333" s="517">
        <v>488</v>
      </c>
      <c r="L333" s="516">
        <v>32</v>
      </c>
      <c r="M333" s="517">
        <v>31</v>
      </c>
      <c r="N333" s="519">
        <v>96.875</v>
      </c>
    </row>
    <row r="334" spans="1:14" x14ac:dyDescent="0.3">
      <c r="A334" s="520" t="s">
        <v>687</v>
      </c>
      <c r="B334" s="515" t="s">
        <v>359</v>
      </c>
      <c r="C334" s="516">
        <v>0</v>
      </c>
      <c r="D334" s="517">
        <v>28</v>
      </c>
      <c r="E334" s="517">
        <v>28</v>
      </c>
      <c r="F334" s="536">
        <v>100</v>
      </c>
      <c r="G334" s="517">
        <v>132244</v>
      </c>
      <c r="H334" s="517">
        <v>130861</v>
      </c>
      <c r="I334" s="517">
        <v>130861</v>
      </c>
      <c r="J334" s="536">
        <v>100</v>
      </c>
      <c r="K334" s="517">
        <v>132244</v>
      </c>
      <c r="L334" s="516">
        <v>130889</v>
      </c>
      <c r="M334" s="517">
        <v>130889</v>
      </c>
      <c r="N334" s="519">
        <v>100</v>
      </c>
    </row>
    <row r="335" spans="1:14" x14ac:dyDescent="0.3">
      <c r="A335" s="520" t="s">
        <v>687</v>
      </c>
      <c r="B335" s="515" t="s">
        <v>361</v>
      </c>
      <c r="C335" s="516">
        <v>0</v>
      </c>
      <c r="D335" s="517">
        <v>3</v>
      </c>
      <c r="E335" s="517">
        <v>3</v>
      </c>
      <c r="F335" s="536">
        <v>100</v>
      </c>
      <c r="G335" s="517">
        <v>25326</v>
      </c>
      <c r="H335" s="517">
        <v>21645</v>
      </c>
      <c r="I335" s="517">
        <v>21645</v>
      </c>
      <c r="J335" s="536">
        <v>100</v>
      </c>
      <c r="K335" s="517">
        <v>25326</v>
      </c>
      <c r="L335" s="516">
        <v>21648</v>
      </c>
      <c r="M335" s="517">
        <v>21648</v>
      </c>
      <c r="N335" s="519">
        <v>100</v>
      </c>
    </row>
    <row r="336" spans="1:14" x14ac:dyDescent="0.3">
      <c r="A336" s="520" t="s">
        <v>687</v>
      </c>
      <c r="B336" s="515" t="s">
        <v>362</v>
      </c>
      <c r="C336" s="516">
        <v>0</v>
      </c>
      <c r="D336" s="517">
        <v>1132</v>
      </c>
      <c r="E336" s="517">
        <v>1132</v>
      </c>
      <c r="F336" s="536">
        <v>100</v>
      </c>
      <c r="G336" s="517">
        <v>0</v>
      </c>
      <c r="H336" s="517">
        <v>0</v>
      </c>
      <c r="I336" s="517">
        <v>0</v>
      </c>
      <c r="J336" s="536">
        <v>0</v>
      </c>
      <c r="K336" s="517">
        <v>0</v>
      </c>
      <c r="L336" s="516">
        <v>1132</v>
      </c>
      <c r="M336" s="517">
        <v>1132</v>
      </c>
      <c r="N336" s="519">
        <v>100</v>
      </c>
    </row>
    <row r="337" spans="1:14" x14ac:dyDescent="0.3">
      <c r="A337" s="520" t="s">
        <v>687</v>
      </c>
      <c r="B337" s="515" t="s">
        <v>365</v>
      </c>
      <c r="C337" s="516">
        <v>0</v>
      </c>
      <c r="D337" s="517">
        <v>217</v>
      </c>
      <c r="E337" s="517">
        <v>217</v>
      </c>
      <c r="F337" s="536">
        <v>100</v>
      </c>
      <c r="G337" s="517">
        <v>0</v>
      </c>
      <c r="H337" s="517">
        <v>0</v>
      </c>
      <c r="I337" s="517">
        <v>0</v>
      </c>
      <c r="J337" s="536">
        <v>0</v>
      </c>
      <c r="K337" s="517">
        <v>0</v>
      </c>
      <c r="L337" s="516">
        <v>217</v>
      </c>
      <c r="M337" s="517">
        <v>217</v>
      </c>
      <c r="N337" s="519">
        <v>100</v>
      </c>
    </row>
    <row r="338" spans="1:14" x14ac:dyDescent="0.3">
      <c r="A338" s="520" t="s">
        <v>687</v>
      </c>
      <c r="B338" s="515" t="s">
        <v>396</v>
      </c>
      <c r="C338" s="516">
        <v>0</v>
      </c>
      <c r="D338" s="517">
        <v>778</v>
      </c>
      <c r="E338" s="517">
        <v>778</v>
      </c>
      <c r="F338" s="536">
        <v>100</v>
      </c>
      <c r="G338" s="517">
        <v>0</v>
      </c>
      <c r="H338" s="517">
        <v>40904</v>
      </c>
      <c r="I338" s="517">
        <v>40904</v>
      </c>
      <c r="J338" s="536">
        <v>100</v>
      </c>
      <c r="K338" s="517">
        <v>0</v>
      </c>
      <c r="L338" s="516">
        <v>41682</v>
      </c>
      <c r="M338" s="517">
        <v>41682</v>
      </c>
      <c r="N338" s="519">
        <v>100</v>
      </c>
    </row>
    <row r="339" spans="1:14" x14ac:dyDescent="0.3">
      <c r="A339" s="520" t="s">
        <v>687</v>
      </c>
      <c r="B339" s="515" t="s">
        <v>397</v>
      </c>
      <c r="C339" s="516">
        <v>0</v>
      </c>
      <c r="D339" s="517">
        <v>206</v>
      </c>
      <c r="E339" s="517">
        <v>206</v>
      </c>
      <c r="F339" s="536">
        <v>100</v>
      </c>
      <c r="G339" s="517">
        <v>0</v>
      </c>
      <c r="H339" s="517">
        <v>7219</v>
      </c>
      <c r="I339" s="517">
        <v>7219</v>
      </c>
      <c r="J339" s="536">
        <v>100</v>
      </c>
      <c r="K339" s="517">
        <v>0</v>
      </c>
      <c r="L339" s="516">
        <v>7425</v>
      </c>
      <c r="M339" s="517">
        <v>7425</v>
      </c>
      <c r="N339" s="519">
        <v>100</v>
      </c>
    </row>
    <row r="340" spans="1:14" x14ac:dyDescent="0.3">
      <c r="A340" s="520" t="s">
        <v>687</v>
      </c>
      <c r="B340" s="515" t="s">
        <v>690</v>
      </c>
      <c r="C340" s="516">
        <v>0</v>
      </c>
      <c r="D340" s="517">
        <v>247</v>
      </c>
      <c r="E340" s="517">
        <v>247</v>
      </c>
      <c r="F340" s="536">
        <v>100</v>
      </c>
      <c r="G340" s="517">
        <v>0</v>
      </c>
      <c r="H340" s="517">
        <v>373</v>
      </c>
      <c r="I340" s="517">
        <v>373</v>
      </c>
      <c r="J340" s="536">
        <v>100</v>
      </c>
      <c r="K340" s="517">
        <v>0</v>
      </c>
      <c r="L340" s="516">
        <v>620</v>
      </c>
      <c r="M340" s="517">
        <v>620</v>
      </c>
      <c r="N340" s="519">
        <v>100</v>
      </c>
    </row>
    <row r="341" spans="1:14" x14ac:dyDescent="0.3">
      <c r="A341" s="520" t="s">
        <v>687</v>
      </c>
      <c r="B341" s="515" t="s">
        <v>398</v>
      </c>
      <c r="C341" s="516">
        <v>0</v>
      </c>
      <c r="D341" s="517">
        <v>686</v>
      </c>
      <c r="E341" s="517">
        <v>686</v>
      </c>
      <c r="F341" s="536">
        <v>100</v>
      </c>
      <c r="G341" s="517">
        <v>0</v>
      </c>
      <c r="H341" s="517">
        <v>126380</v>
      </c>
      <c r="I341" s="517">
        <v>126380</v>
      </c>
      <c r="J341" s="536">
        <v>100</v>
      </c>
      <c r="K341" s="517">
        <v>0</v>
      </c>
      <c r="L341" s="516">
        <v>127066</v>
      </c>
      <c r="M341" s="517">
        <v>127066</v>
      </c>
      <c r="N341" s="519">
        <v>100</v>
      </c>
    </row>
    <row r="342" spans="1:14" x14ac:dyDescent="0.3">
      <c r="A342" s="520" t="s">
        <v>687</v>
      </c>
      <c r="B342" s="515" t="s">
        <v>704</v>
      </c>
      <c r="C342" s="516">
        <v>0</v>
      </c>
      <c r="D342" s="517">
        <v>44</v>
      </c>
      <c r="E342" s="517">
        <v>44</v>
      </c>
      <c r="F342" s="536">
        <v>100</v>
      </c>
      <c r="G342" s="517">
        <v>0</v>
      </c>
      <c r="H342" s="517">
        <v>23087</v>
      </c>
      <c r="I342" s="517">
        <v>23088</v>
      </c>
      <c r="J342" s="536">
        <v>100.00433144193701</v>
      </c>
      <c r="K342" s="517">
        <v>0</v>
      </c>
      <c r="L342" s="516">
        <v>23131</v>
      </c>
      <c r="M342" s="517">
        <v>23132</v>
      </c>
      <c r="N342" s="519">
        <v>100.00432320262851</v>
      </c>
    </row>
    <row r="343" spans="1:14" x14ac:dyDescent="0.3">
      <c r="A343" s="520" t="s">
        <v>687</v>
      </c>
      <c r="B343" s="515" t="s">
        <v>399</v>
      </c>
      <c r="C343" s="516">
        <v>0</v>
      </c>
      <c r="D343" s="517">
        <v>97</v>
      </c>
      <c r="E343" s="517">
        <v>97</v>
      </c>
      <c r="F343" s="536">
        <v>100</v>
      </c>
      <c r="G343" s="517">
        <v>0</v>
      </c>
      <c r="H343" s="517">
        <v>0</v>
      </c>
      <c r="I343" s="517">
        <v>0</v>
      </c>
      <c r="J343" s="536">
        <v>0</v>
      </c>
      <c r="K343" s="517">
        <v>0</v>
      </c>
      <c r="L343" s="516">
        <v>97</v>
      </c>
      <c r="M343" s="517">
        <v>97</v>
      </c>
      <c r="N343" s="519">
        <v>100</v>
      </c>
    </row>
    <row r="344" spans="1:14" x14ac:dyDescent="0.3">
      <c r="A344" s="520" t="s">
        <v>687</v>
      </c>
      <c r="B344" s="515" t="s">
        <v>691</v>
      </c>
      <c r="C344" s="516">
        <v>0</v>
      </c>
      <c r="D344" s="517">
        <v>218</v>
      </c>
      <c r="E344" s="517">
        <v>218</v>
      </c>
      <c r="F344" s="536">
        <v>100</v>
      </c>
      <c r="G344" s="517">
        <v>0</v>
      </c>
      <c r="H344" s="517">
        <v>0</v>
      </c>
      <c r="I344" s="517">
        <v>0</v>
      </c>
      <c r="J344" s="536">
        <v>0</v>
      </c>
      <c r="K344" s="517">
        <v>0</v>
      </c>
      <c r="L344" s="516">
        <v>218</v>
      </c>
      <c r="M344" s="517">
        <v>218</v>
      </c>
      <c r="N344" s="519">
        <v>100</v>
      </c>
    </row>
    <row r="345" spans="1:14" x14ac:dyDescent="0.3">
      <c r="A345" s="520" t="s">
        <v>687</v>
      </c>
      <c r="B345" s="515" t="s">
        <v>692</v>
      </c>
      <c r="C345" s="516">
        <v>0</v>
      </c>
      <c r="D345" s="517">
        <v>99</v>
      </c>
      <c r="E345" s="517">
        <v>99</v>
      </c>
      <c r="F345" s="536">
        <v>100</v>
      </c>
      <c r="G345" s="517">
        <v>0</v>
      </c>
      <c r="H345" s="517">
        <v>0</v>
      </c>
      <c r="I345" s="517">
        <v>0</v>
      </c>
      <c r="J345" s="536">
        <v>0</v>
      </c>
      <c r="K345" s="517">
        <v>0</v>
      </c>
      <c r="L345" s="516">
        <v>99</v>
      </c>
      <c r="M345" s="517">
        <v>99</v>
      </c>
      <c r="N345" s="519">
        <v>100</v>
      </c>
    </row>
    <row r="346" spans="1:14" x14ac:dyDescent="0.3">
      <c r="A346" s="520" t="s">
        <v>687</v>
      </c>
      <c r="B346" s="515">
        <v>70</v>
      </c>
      <c r="C346" s="516">
        <v>100</v>
      </c>
      <c r="D346" s="517">
        <v>132</v>
      </c>
      <c r="E346" s="517">
        <v>124</v>
      </c>
      <c r="F346" s="536">
        <v>93.939393939393938</v>
      </c>
      <c r="G346" s="517">
        <v>0</v>
      </c>
      <c r="H346" s="517">
        <v>0</v>
      </c>
      <c r="I346" s="517">
        <v>0</v>
      </c>
      <c r="J346" s="536">
        <v>0</v>
      </c>
      <c r="K346" s="517">
        <v>100</v>
      </c>
      <c r="L346" s="516">
        <v>132</v>
      </c>
      <c r="M346" s="517">
        <v>124</v>
      </c>
      <c r="N346" s="519">
        <v>93.939393939393938</v>
      </c>
    </row>
    <row r="347" spans="1:14" ht="26.4" x14ac:dyDescent="0.3">
      <c r="A347" s="533" t="s">
        <v>734</v>
      </c>
      <c r="B347" s="522" t="s">
        <v>686</v>
      </c>
      <c r="C347" s="523">
        <v>17686</v>
      </c>
      <c r="D347" s="524">
        <v>16072</v>
      </c>
      <c r="E347" s="524">
        <v>14762</v>
      </c>
      <c r="F347" s="525">
        <v>91.849178695868588</v>
      </c>
      <c r="G347" s="524">
        <v>2000</v>
      </c>
      <c r="H347" s="524">
        <v>1024</v>
      </c>
      <c r="I347" s="524">
        <v>1014</v>
      </c>
      <c r="J347" s="525">
        <v>99.0234375</v>
      </c>
      <c r="K347" s="524">
        <v>19686</v>
      </c>
      <c r="L347" s="523">
        <v>17096</v>
      </c>
      <c r="M347" s="524">
        <v>15776</v>
      </c>
      <c r="N347" s="526">
        <v>92.278895648104822</v>
      </c>
    </row>
    <row r="348" spans="1:14" x14ac:dyDescent="0.3">
      <c r="A348" s="520" t="s">
        <v>687</v>
      </c>
      <c r="B348" s="515" t="s">
        <v>344</v>
      </c>
      <c r="C348" s="516">
        <v>0</v>
      </c>
      <c r="D348" s="517">
        <v>0</v>
      </c>
      <c r="E348" s="517">
        <v>0</v>
      </c>
      <c r="F348" s="536">
        <v>0</v>
      </c>
      <c r="G348" s="517">
        <v>0</v>
      </c>
      <c r="H348" s="517">
        <v>1500</v>
      </c>
      <c r="I348" s="517">
        <v>1500</v>
      </c>
      <c r="J348" s="536">
        <v>100</v>
      </c>
      <c r="K348" s="517">
        <v>0</v>
      </c>
      <c r="L348" s="516">
        <v>1500</v>
      </c>
      <c r="M348" s="517">
        <v>1500</v>
      </c>
      <c r="N348" s="519">
        <v>100</v>
      </c>
    </row>
    <row r="349" spans="1:14" x14ac:dyDescent="0.3">
      <c r="A349" s="520" t="s">
        <v>687</v>
      </c>
      <c r="B349" s="515" t="s">
        <v>346</v>
      </c>
      <c r="C349" s="516">
        <v>0</v>
      </c>
      <c r="D349" s="517">
        <v>0</v>
      </c>
      <c r="E349" s="517">
        <v>0</v>
      </c>
      <c r="F349" s="536">
        <v>0</v>
      </c>
      <c r="G349" s="517">
        <v>0</v>
      </c>
      <c r="H349" s="517">
        <v>1979</v>
      </c>
      <c r="I349" s="517">
        <v>1976</v>
      </c>
      <c r="J349" s="536">
        <v>99.84840828701364</v>
      </c>
      <c r="K349" s="517">
        <v>0</v>
      </c>
      <c r="L349" s="516">
        <v>1979</v>
      </c>
      <c r="M349" s="517">
        <v>1976</v>
      </c>
      <c r="N349" s="519">
        <v>99.84840828701364</v>
      </c>
    </row>
    <row r="350" spans="1:14" x14ac:dyDescent="0.3">
      <c r="A350" s="520" t="s">
        <v>687</v>
      </c>
      <c r="B350" s="515" t="s">
        <v>348</v>
      </c>
      <c r="C350" s="516">
        <v>0</v>
      </c>
      <c r="D350" s="517">
        <v>0</v>
      </c>
      <c r="E350" s="517">
        <v>0</v>
      </c>
      <c r="F350" s="536">
        <v>0</v>
      </c>
      <c r="G350" s="517">
        <v>0</v>
      </c>
      <c r="H350" s="517">
        <v>1579</v>
      </c>
      <c r="I350" s="517">
        <v>1579</v>
      </c>
      <c r="J350" s="536">
        <v>100</v>
      </c>
      <c r="K350" s="517">
        <v>0</v>
      </c>
      <c r="L350" s="516">
        <v>1579</v>
      </c>
      <c r="M350" s="517">
        <v>1579</v>
      </c>
      <c r="N350" s="519">
        <v>100</v>
      </c>
    </row>
    <row r="351" spans="1:14" x14ac:dyDescent="0.3">
      <c r="A351" s="520" t="s">
        <v>735</v>
      </c>
      <c r="B351" s="522" t="s">
        <v>686</v>
      </c>
      <c r="C351" s="523">
        <v>44239</v>
      </c>
      <c r="D351" s="524">
        <v>47066</v>
      </c>
      <c r="E351" s="524">
        <v>47043</v>
      </c>
      <c r="F351" s="525">
        <v>99.951132452301025</v>
      </c>
      <c r="G351" s="524">
        <v>4239</v>
      </c>
      <c r="H351" s="524">
        <v>2025</v>
      </c>
      <c r="I351" s="524">
        <v>2024</v>
      </c>
      <c r="J351" s="525">
        <v>99.950617283950621</v>
      </c>
      <c r="K351" s="524">
        <v>48478</v>
      </c>
      <c r="L351" s="523">
        <v>49091</v>
      </c>
      <c r="M351" s="524">
        <v>49067</v>
      </c>
      <c r="N351" s="526">
        <v>99.951111201645929</v>
      </c>
    </row>
    <row r="352" spans="1:14" x14ac:dyDescent="0.3">
      <c r="A352" s="520" t="s">
        <v>687</v>
      </c>
      <c r="B352" s="515" t="s">
        <v>344</v>
      </c>
      <c r="C352" s="516">
        <v>0</v>
      </c>
      <c r="D352" s="517">
        <v>0</v>
      </c>
      <c r="E352" s="517">
        <v>0</v>
      </c>
      <c r="F352" s="536">
        <v>0</v>
      </c>
      <c r="G352" s="517">
        <v>0</v>
      </c>
      <c r="H352" s="517">
        <v>168</v>
      </c>
      <c r="I352" s="517">
        <v>162</v>
      </c>
      <c r="J352" s="536">
        <v>96.428571428571431</v>
      </c>
      <c r="K352" s="517">
        <v>0</v>
      </c>
      <c r="L352" s="516">
        <v>168</v>
      </c>
      <c r="M352" s="517">
        <v>162</v>
      </c>
      <c r="N352" s="519">
        <v>96.428571428571431</v>
      </c>
    </row>
    <row r="353" spans="1:14" x14ac:dyDescent="0.3">
      <c r="A353" s="520" t="s">
        <v>687</v>
      </c>
      <c r="B353" s="515" t="s">
        <v>346</v>
      </c>
      <c r="C353" s="516">
        <v>0</v>
      </c>
      <c r="D353" s="517">
        <v>0</v>
      </c>
      <c r="E353" s="517">
        <v>0</v>
      </c>
      <c r="F353" s="536">
        <v>0</v>
      </c>
      <c r="G353" s="517">
        <v>0</v>
      </c>
      <c r="H353" s="517">
        <v>150</v>
      </c>
      <c r="I353" s="517">
        <v>141</v>
      </c>
      <c r="J353" s="536">
        <v>94</v>
      </c>
      <c r="K353" s="517">
        <v>0</v>
      </c>
      <c r="L353" s="516">
        <v>150</v>
      </c>
      <c r="M353" s="517">
        <v>141</v>
      </c>
      <c r="N353" s="519">
        <v>94</v>
      </c>
    </row>
    <row r="354" spans="1:14" x14ac:dyDescent="0.3">
      <c r="A354" s="520" t="s">
        <v>687</v>
      </c>
      <c r="B354" s="515" t="s">
        <v>355</v>
      </c>
      <c r="C354" s="516">
        <v>0</v>
      </c>
      <c r="D354" s="517">
        <v>19</v>
      </c>
      <c r="E354" s="517">
        <v>19</v>
      </c>
      <c r="F354" s="536">
        <v>100</v>
      </c>
      <c r="G354" s="517">
        <v>0</v>
      </c>
      <c r="H354" s="517">
        <v>50</v>
      </c>
      <c r="I354" s="517">
        <v>50</v>
      </c>
      <c r="J354" s="536">
        <v>100</v>
      </c>
      <c r="K354" s="517">
        <v>0</v>
      </c>
      <c r="L354" s="516">
        <v>69</v>
      </c>
      <c r="M354" s="517">
        <v>69</v>
      </c>
      <c r="N354" s="519">
        <v>100</v>
      </c>
    </row>
    <row r="355" spans="1:14" x14ac:dyDescent="0.3">
      <c r="A355" s="520" t="s">
        <v>687</v>
      </c>
      <c r="B355" s="515" t="s">
        <v>357</v>
      </c>
      <c r="C355" s="516">
        <v>0</v>
      </c>
      <c r="D355" s="517">
        <v>3</v>
      </c>
      <c r="E355" s="517">
        <v>3</v>
      </c>
      <c r="F355" s="536">
        <v>100</v>
      </c>
      <c r="G355" s="517">
        <v>0</v>
      </c>
      <c r="H355" s="517">
        <v>6</v>
      </c>
      <c r="I355" s="517">
        <v>6</v>
      </c>
      <c r="J355" s="536">
        <v>100</v>
      </c>
      <c r="K355" s="517">
        <v>0</v>
      </c>
      <c r="L355" s="516">
        <v>9</v>
      </c>
      <c r="M355" s="517">
        <v>9</v>
      </c>
      <c r="N355" s="519">
        <v>100</v>
      </c>
    </row>
    <row r="356" spans="1:14" x14ac:dyDescent="0.3">
      <c r="A356" s="520" t="s">
        <v>687</v>
      </c>
      <c r="B356" s="515" t="s">
        <v>362</v>
      </c>
      <c r="C356" s="516">
        <v>0</v>
      </c>
      <c r="D356" s="517">
        <v>173</v>
      </c>
      <c r="E356" s="517">
        <v>173</v>
      </c>
      <c r="F356" s="536">
        <v>100</v>
      </c>
      <c r="G356" s="517">
        <v>0</v>
      </c>
      <c r="H356" s="517">
        <v>0</v>
      </c>
      <c r="I356" s="517">
        <v>0</v>
      </c>
      <c r="J356" s="536">
        <v>0</v>
      </c>
      <c r="K356" s="517">
        <v>0</v>
      </c>
      <c r="L356" s="516">
        <v>173</v>
      </c>
      <c r="M356" s="517">
        <v>173</v>
      </c>
      <c r="N356" s="519">
        <v>100</v>
      </c>
    </row>
    <row r="357" spans="1:14" x14ac:dyDescent="0.3">
      <c r="A357" s="520" t="s">
        <v>687</v>
      </c>
      <c r="B357" s="515" t="s">
        <v>365</v>
      </c>
      <c r="C357" s="516">
        <v>0</v>
      </c>
      <c r="D357" s="517">
        <v>44</v>
      </c>
      <c r="E357" s="517">
        <v>44</v>
      </c>
      <c r="F357" s="536">
        <v>100</v>
      </c>
      <c r="G357" s="517">
        <v>0</v>
      </c>
      <c r="H357" s="517">
        <v>0</v>
      </c>
      <c r="I357" s="517">
        <v>0</v>
      </c>
      <c r="J357" s="536">
        <v>0</v>
      </c>
      <c r="K357" s="517">
        <v>0</v>
      </c>
      <c r="L357" s="516">
        <v>44</v>
      </c>
      <c r="M357" s="517">
        <v>44</v>
      </c>
      <c r="N357" s="519">
        <v>100</v>
      </c>
    </row>
    <row r="358" spans="1:14" x14ac:dyDescent="0.3">
      <c r="A358" s="520" t="s">
        <v>687</v>
      </c>
      <c r="B358" s="515" t="s">
        <v>396</v>
      </c>
      <c r="C358" s="516">
        <v>0</v>
      </c>
      <c r="D358" s="517">
        <v>964</v>
      </c>
      <c r="E358" s="517">
        <v>964</v>
      </c>
      <c r="F358" s="536">
        <v>100</v>
      </c>
      <c r="G358" s="517">
        <v>0</v>
      </c>
      <c r="H358" s="517">
        <v>2005</v>
      </c>
      <c r="I358" s="517">
        <v>2005</v>
      </c>
      <c r="J358" s="536">
        <v>100</v>
      </c>
      <c r="K358" s="517">
        <v>0</v>
      </c>
      <c r="L358" s="516">
        <v>2969</v>
      </c>
      <c r="M358" s="517">
        <v>2969</v>
      </c>
      <c r="N358" s="519">
        <v>100</v>
      </c>
    </row>
    <row r="359" spans="1:14" x14ac:dyDescent="0.3">
      <c r="A359" s="520" t="s">
        <v>687</v>
      </c>
      <c r="B359" s="515" t="s">
        <v>397</v>
      </c>
      <c r="C359" s="516">
        <v>0</v>
      </c>
      <c r="D359" s="517">
        <v>169</v>
      </c>
      <c r="E359" s="517">
        <v>169</v>
      </c>
      <c r="F359" s="536">
        <v>100</v>
      </c>
      <c r="G359" s="517">
        <v>0</v>
      </c>
      <c r="H359" s="517">
        <v>357</v>
      </c>
      <c r="I359" s="517">
        <v>357</v>
      </c>
      <c r="J359" s="536">
        <v>100</v>
      </c>
      <c r="K359" s="517">
        <v>0</v>
      </c>
      <c r="L359" s="516">
        <v>526</v>
      </c>
      <c r="M359" s="517">
        <v>526</v>
      </c>
      <c r="N359" s="519">
        <v>100</v>
      </c>
    </row>
    <row r="360" spans="1:14" x14ac:dyDescent="0.3">
      <c r="A360" s="520" t="s">
        <v>687</v>
      </c>
      <c r="B360" s="515" t="s">
        <v>690</v>
      </c>
      <c r="C360" s="516">
        <v>0</v>
      </c>
      <c r="D360" s="517">
        <v>145</v>
      </c>
      <c r="E360" s="517">
        <v>145</v>
      </c>
      <c r="F360" s="536">
        <v>100</v>
      </c>
      <c r="G360" s="517">
        <v>0</v>
      </c>
      <c r="H360" s="517">
        <v>291</v>
      </c>
      <c r="I360" s="517">
        <v>291</v>
      </c>
      <c r="J360" s="536">
        <v>100</v>
      </c>
      <c r="K360" s="517">
        <v>0</v>
      </c>
      <c r="L360" s="516">
        <v>436</v>
      </c>
      <c r="M360" s="517">
        <v>436</v>
      </c>
      <c r="N360" s="519">
        <v>100</v>
      </c>
    </row>
    <row r="361" spans="1:14" x14ac:dyDescent="0.3">
      <c r="A361" s="520" t="s">
        <v>687</v>
      </c>
      <c r="B361" s="515" t="s">
        <v>399</v>
      </c>
      <c r="C361" s="516">
        <v>0</v>
      </c>
      <c r="D361" s="517">
        <v>3</v>
      </c>
      <c r="E361" s="517">
        <v>3</v>
      </c>
      <c r="F361" s="536">
        <v>100</v>
      </c>
      <c r="G361" s="517">
        <v>0</v>
      </c>
      <c r="H361" s="517">
        <v>0</v>
      </c>
      <c r="I361" s="517">
        <v>0</v>
      </c>
      <c r="J361" s="536">
        <v>0</v>
      </c>
      <c r="K361" s="517">
        <v>0</v>
      </c>
      <c r="L361" s="516">
        <v>3</v>
      </c>
      <c r="M361" s="517">
        <v>3</v>
      </c>
      <c r="N361" s="519">
        <v>100</v>
      </c>
    </row>
    <row r="362" spans="1:14" x14ac:dyDescent="0.3">
      <c r="A362" s="520" t="s">
        <v>687</v>
      </c>
      <c r="B362" s="515" t="s">
        <v>691</v>
      </c>
      <c r="C362" s="516">
        <v>0</v>
      </c>
      <c r="D362" s="517">
        <v>29</v>
      </c>
      <c r="E362" s="517">
        <v>29</v>
      </c>
      <c r="F362" s="536">
        <v>100</v>
      </c>
      <c r="G362" s="517">
        <v>0</v>
      </c>
      <c r="H362" s="517">
        <v>0</v>
      </c>
      <c r="I362" s="517">
        <v>0</v>
      </c>
      <c r="J362" s="536">
        <v>0</v>
      </c>
      <c r="K362" s="517">
        <v>0</v>
      </c>
      <c r="L362" s="516">
        <v>29</v>
      </c>
      <c r="M362" s="517">
        <v>29</v>
      </c>
      <c r="N362" s="519">
        <v>100</v>
      </c>
    </row>
    <row r="363" spans="1:14" x14ac:dyDescent="0.3">
      <c r="A363" s="520" t="s">
        <v>687</v>
      </c>
      <c r="B363" s="515" t="s">
        <v>692</v>
      </c>
      <c r="C363" s="516">
        <v>0</v>
      </c>
      <c r="D363" s="517">
        <v>4</v>
      </c>
      <c r="E363" s="517">
        <v>4</v>
      </c>
      <c r="F363" s="536">
        <v>100</v>
      </c>
      <c r="G363" s="517">
        <v>0</v>
      </c>
      <c r="H363" s="517">
        <v>0</v>
      </c>
      <c r="I363" s="517">
        <v>0</v>
      </c>
      <c r="J363" s="536">
        <v>0</v>
      </c>
      <c r="K363" s="517">
        <v>0</v>
      </c>
      <c r="L363" s="516">
        <v>4</v>
      </c>
      <c r="M363" s="517">
        <v>4</v>
      </c>
      <c r="N363" s="519">
        <v>100</v>
      </c>
    </row>
    <row r="364" spans="1:14" x14ac:dyDescent="0.3">
      <c r="A364" s="520" t="s">
        <v>736</v>
      </c>
      <c r="B364" s="522" t="s">
        <v>686</v>
      </c>
      <c r="C364" s="523">
        <v>10174</v>
      </c>
      <c r="D364" s="524">
        <v>10274</v>
      </c>
      <c r="E364" s="524">
        <v>9753</v>
      </c>
      <c r="F364" s="525">
        <v>94.928946856141721</v>
      </c>
      <c r="G364" s="524">
        <v>530</v>
      </c>
      <c r="H364" s="524">
        <v>9</v>
      </c>
      <c r="I364" s="524">
        <v>9</v>
      </c>
      <c r="J364" s="525">
        <v>100</v>
      </c>
      <c r="K364" s="524">
        <v>10704</v>
      </c>
      <c r="L364" s="523">
        <v>10283</v>
      </c>
      <c r="M364" s="524">
        <v>9762</v>
      </c>
      <c r="N364" s="526">
        <v>94.933385198871918</v>
      </c>
    </row>
    <row r="365" spans="1:14" x14ac:dyDescent="0.3">
      <c r="A365" s="520" t="s">
        <v>687</v>
      </c>
      <c r="B365" s="515" t="s">
        <v>346</v>
      </c>
      <c r="C365" s="516">
        <v>0</v>
      </c>
      <c r="D365" s="517">
        <v>0</v>
      </c>
      <c r="E365" s="517">
        <v>0</v>
      </c>
      <c r="F365" s="536">
        <v>0</v>
      </c>
      <c r="G365" s="517">
        <v>0</v>
      </c>
      <c r="H365" s="517">
        <v>186</v>
      </c>
      <c r="I365" s="517">
        <v>186</v>
      </c>
      <c r="J365" s="536">
        <v>100</v>
      </c>
      <c r="K365" s="517">
        <v>0</v>
      </c>
      <c r="L365" s="516">
        <v>186</v>
      </c>
      <c r="M365" s="517">
        <v>186</v>
      </c>
      <c r="N365" s="519">
        <v>100</v>
      </c>
    </row>
    <row r="366" spans="1:14" x14ac:dyDescent="0.3">
      <c r="A366" s="520" t="s">
        <v>687</v>
      </c>
      <c r="B366" s="515" t="s">
        <v>355</v>
      </c>
      <c r="C366" s="516">
        <v>0</v>
      </c>
      <c r="D366" s="517">
        <v>292</v>
      </c>
      <c r="E366" s="517">
        <v>292</v>
      </c>
      <c r="F366" s="536">
        <v>100</v>
      </c>
      <c r="G366" s="517">
        <v>0</v>
      </c>
      <c r="H366" s="517">
        <v>0</v>
      </c>
      <c r="I366" s="517">
        <v>0</v>
      </c>
      <c r="J366" s="536">
        <v>0</v>
      </c>
      <c r="K366" s="517">
        <v>0</v>
      </c>
      <c r="L366" s="516">
        <v>292</v>
      </c>
      <c r="M366" s="517">
        <v>292</v>
      </c>
      <c r="N366" s="519">
        <v>100</v>
      </c>
    </row>
    <row r="367" spans="1:14" x14ac:dyDescent="0.3">
      <c r="A367" s="520" t="s">
        <v>687</v>
      </c>
      <c r="B367" s="515" t="s">
        <v>357</v>
      </c>
      <c r="C367" s="516">
        <v>0</v>
      </c>
      <c r="D367" s="517">
        <v>50</v>
      </c>
      <c r="E367" s="517">
        <v>50</v>
      </c>
      <c r="F367" s="536">
        <v>100</v>
      </c>
      <c r="G367" s="517">
        <v>0</v>
      </c>
      <c r="H367" s="517">
        <v>0</v>
      </c>
      <c r="I367" s="517">
        <v>0</v>
      </c>
      <c r="J367" s="536">
        <v>0</v>
      </c>
      <c r="K367" s="517">
        <v>0</v>
      </c>
      <c r="L367" s="516">
        <v>50</v>
      </c>
      <c r="M367" s="517">
        <v>50</v>
      </c>
      <c r="N367" s="519">
        <v>100</v>
      </c>
    </row>
    <row r="368" spans="1:14" x14ac:dyDescent="0.3">
      <c r="A368" s="520" t="s">
        <v>687</v>
      </c>
      <c r="B368" s="515" t="s">
        <v>358</v>
      </c>
      <c r="C368" s="516">
        <v>0</v>
      </c>
      <c r="D368" s="517">
        <v>12</v>
      </c>
      <c r="E368" s="517">
        <v>12</v>
      </c>
      <c r="F368" s="536">
        <v>100</v>
      </c>
      <c r="G368" s="517">
        <v>0</v>
      </c>
      <c r="H368" s="517">
        <v>0</v>
      </c>
      <c r="I368" s="517">
        <v>0</v>
      </c>
      <c r="J368" s="536">
        <v>0</v>
      </c>
      <c r="K368" s="517">
        <v>0</v>
      </c>
      <c r="L368" s="516">
        <v>12</v>
      </c>
      <c r="M368" s="517">
        <v>12</v>
      </c>
      <c r="N368" s="519">
        <v>100</v>
      </c>
    </row>
    <row r="369" spans="1:14" x14ac:dyDescent="0.3">
      <c r="A369" s="520" t="s">
        <v>687</v>
      </c>
      <c r="B369" s="515" t="s">
        <v>362</v>
      </c>
      <c r="C369" s="516">
        <v>0</v>
      </c>
      <c r="D369" s="517">
        <v>651</v>
      </c>
      <c r="E369" s="517">
        <v>651</v>
      </c>
      <c r="F369" s="536">
        <v>100</v>
      </c>
      <c r="G369" s="517">
        <v>0</v>
      </c>
      <c r="H369" s="517">
        <v>0</v>
      </c>
      <c r="I369" s="517">
        <v>0</v>
      </c>
      <c r="J369" s="536">
        <v>0</v>
      </c>
      <c r="K369" s="517">
        <v>0</v>
      </c>
      <c r="L369" s="516">
        <v>651</v>
      </c>
      <c r="M369" s="517">
        <v>651</v>
      </c>
      <c r="N369" s="519">
        <v>100</v>
      </c>
    </row>
    <row r="370" spans="1:14" x14ac:dyDescent="0.3">
      <c r="A370" s="520" t="s">
        <v>687</v>
      </c>
      <c r="B370" s="515" t="s">
        <v>365</v>
      </c>
      <c r="C370" s="516">
        <v>0</v>
      </c>
      <c r="D370" s="517">
        <v>89</v>
      </c>
      <c r="E370" s="517">
        <v>89</v>
      </c>
      <c r="F370" s="536">
        <v>100</v>
      </c>
      <c r="G370" s="517">
        <v>0</v>
      </c>
      <c r="H370" s="517">
        <v>0</v>
      </c>
      <c r="I370" s="517">
        <v>0</v>
      </c>
      <c r="J370" s="536">
        <v>0</v>
      </c>
      <c r="K370" s="517">
        <v>0</v>
      </c>
      <c r="L370" s="516">
        <v>89</v>
      </c>
      <c r="M370" s="517">
        <v>89</v>
      </c>
      <c r="N370" s="519">
        <v>100</v>
      </c>
    </row>
    <row r="371" spans="1:14" x14ac:dyDescent="0.3">
      <c r="A371" s="520" t="s">
        <v>687</v>
      </c>
      <c r="B371" s="515" t="s">
        <v>396</v>
      </c>
      <c r="C371" s="516">
        <v>0</v>
      </c>
      <c r="D371" s="517">
        <v>377</v>
      </c>
      <c r="E371" s="517">
        <v>377</v>
      </c>
      <c r="F371" s="536">
        <v>100</v>
      </c>
      <c r="G371" s="517">
        <v>0</v>
      </c>
      <c r="H371" s="517">
        <v>0</v>
      </c>
      <c r="I371" s="517">
        <v>0</v>
      </c>
      <c r="J371" s="536">
        <v>0</v>
      </c>
      <c r="K371" s="517">
        <v>0</v>
      </c>
      <c r="L371" s="516">
        <v>377</v>
      </c>
      <c r="M371" s="517">
        <v>377</v>
      </c>
      <c r="N371" s="519">
        <v>100</v>
      </c>
    </row>
    <row r="372" spans="1:14" x14ac:dyDescent="0.3">
      <c r="A372" s="520" t="s">
        <v>687</v>
      </c>
      <c r="B372" s="515" t="s">
        <v>397</v>
      </c>
      <c r="C372" s="516">
        <v>0</v>
      </c>
      <c r="D372" s="517">
        <v>66</v>
      </c>
      <c r="E372" s="517">
        <v>66</v>
      </c>
      <c r="F372" s="536">
        <v>100</v>
      </c>
      <c r="G372" s="517">
        <v>0</v>
      </c>
      <c r="H372" s="517">
        <v>0</v>
      </c>
      <c r="I372" s="517">
        <v>0</v>
      </c>
      <c r="J372" s="536">
        <v>0</v>
      </c>
      <c r="K372" s="517">
        <v>0</v>
      </c>
      <c r="L372" s="516">
        <v>66</v>
      </c>
      <c r="M372" s="517">
        <v>66</v>
      </c>
      <c r="N372" s="519">
        <v>100</v>
      </c>
    </row>
    <row r="373" spans="1:14" x14ac:dyDescent="0.3">
      <c r="A373" s="520" t="s">
        <v>687</v>
      </c>
      <c r="B373" s="515" t="s">
        <v>690</v>
      </c>
      <c r="C373" s="516">
        <v>0</v>
      </c>
      <c r="D373" s="517">
        <v>16</v>
      </c>
      <c r="E373" s="517">
        <v>16</v>
      </c>
      <c r="F373" s="536">
        <v>100</v>
      </c>
      <c r="G373" s="517">
        <v>0</v>
      </c>
      <c r="H373" s="517">
        <v>0</v>
      </c>
      <c r="I373" s="517">
        <v>0</v>
      </c>
      <c r="J373" s="536">
        <v>0</v>
      </c>
      <c r="K373" s="517">
        <v>0</v>
      </c>
      <c r="L373" s="516">
        <v>16</v>
      </c>
      <c r="M373" s="517">
        <v>16</v>
      </c>
      <c r="N373" s="519">
        <v>100</v>
      </c>
    </row>
    <row r="374" spans="1:14" x14ac:dyDescent="0.3">
      <c r="A374" s="520" t="s">
        <v>687</v>
      </c>
      <c r="B374" s="515" t="s">
        <v>691</v>
      </c>
      <c r="C374" s="516">
        <v>0</v>
      </c>
      <c r="D374" s="517">
        <v>94</v>
      </c>
      <c r="E374" s="517">
        <v>94</v>
      </c>
      <c r="F374" s="536">
        <v>100</v>
      </c>
      <c r="G374" s="517">
        <v>0</v>
      </c>
      <c r="H374" s="517">
        <v>0</v>
      </c>
      <c r="I374" s="517">
        <v>0</v>
      </c>
      <c r="J374" s="536">
        <v>0</v>
      </c>
      <c r="K374" s="517">
        <v>0</v>
      </c>
      <c r="L374" s="516">
        <v>94</v>
      </c>
      <c r="M374" s="517">
        <v>94</v>
      </c>
      <c r="N374" s="519">
        <v>100</v>
      </c>
    </row>
    <row r="375" spans="1:14" x14ac:dyDescent="0.3">
      <c r="A375" s="520" t="s">
        <v>687</v>
      </c>
      <c r="B375" s="515" t="s">
        <v>692</v>
      </c>
      <c r="C375" s="516">
        <v>0</v>
      </c>
      <c r="D375" s="517">
        <v>62</v>
      </c>
      <c r="E375" s="517">
        <v>62</v>
      </c>
      <c r="F375" s="536">
        <v>100</v>
      </c>
      <c r="G375" s="517">
        <v>0</v>
      </c>
      <c r="H375" s="517">
        <v>0</v>
      </c>
      <c r="I375" s="517">
        <v>0</v>
      </c>
      <c r="J375" s="536">
        <v>0</v>
      </c>
      <c r="K375" s="517">
        <v>0</v>
      </c>
      <c r="L375" s="516">
        <v>62</v>
      </c>
      <c r="M375" s="517">
        <v>62</v>
      </c>
      <c r="N375" s="519">
        <v>100</v>
      </c>
    </row>
    <row r="376" spans="1:14" ht="26.4" x14ac:dyDescent="0.3">
      <c r="A376" s="533" t="s">
        <v>737</v>
      </c>
      <c r="B376" s="522" t="s">
        <v>686</v>
      </c>
      <c r="C376" s="523">
        <v>4176</v>
      </c>
      <c r="D376" s="524">
        <v>4561</v>
      </c>
      <c r="E376" s="524">
        <v>4560</v>
      </c>
      <c r="F376" s="525">
        <v>99.97807498355624</v>
      </c>
      <c r="G376" s="524">
        <v>29</v>
      </c>
      <c r="H376" s="524">
        <v>19</v>
      </c>
      <c r="I376" s="524">
        <v>19</v>
      </c>
      <c r="J376" s="525">
        <v>100</v>
      </c>
      <c r="K376" s="524">
        <v>4205</v>
      </c>
      <c r="L376" s="523">
        <v>4580</v>
      </c>
      <c r="M376" s="524">
        <v>4579</v>
      </c>
      <c r="N376" s="526">
        <v>99.97816593886462</v>
      </c>
    </row>
    <row r="377" spans="1:14" x14ac:dyDescent="0.3">
      <c r="A377" s="520" t="s">
        <v>687</v>
      </c>
      <c r="B377" s="515" t="s">
        <v>720</v>
      </c>
      <c r="C377" s="516">
        <v>0</v>
      </c>
      <c r="D377" s="517">
        <v>0</v>
      </c>
      <c r="E377" s="517">
        <v>0</v>
      </c>
      <c r="F377" s="536">
        <v>0</v>
      </c>
      <c r="G377" s="517">
        <v>0</v>
      </c>
      <c r="H377" s="517">
        <v>0</v>
      </c>
      <c r="I377" s="517">
        <v>0</v>
      </c>
      <c r="J377" s="536">
        <v>0</v>
      </c>
      <c r="K377" s="517">
        <v>0</v>
      </c>
      <c r="L377" s="516">
        <v>0</v>
      </c>
      <c r="M377" s="517">
        <v>0</v>
      </c>
      <c r="N377" s="519">
        <v>0</v>
      </c>
    </row>
    <row r="378" spans="1:14" x14ac:dyDescent="0.3">
      <c r="A378" s="520" t="s">
        <v>738</v>
      </c>
      <c r="B378" s="522" t="s">
        <v>686</v>
      </c>
      <c r="C378" s="523">
        <v>8991</v>
      </c>
      <c r="D378" s="524">
        <v>8939</v>
      </c>
      <c r="E378" s="524">
        <v>7864</v>
      </c>
      <c r="F378" s="525">
        <v>87.974046313905362</v>
      </c>
      <c r="G378" s="524">
        <v>336</v>
      </c>
      <c r="H378" s="524">
        <v>167</v>
      </c>
      <c r="I378" s="524">
        <v>117</v>
      </c>
      <c r="J378" s="525">
        <v>70.05988023952095</v>
      </c>
      <c r="K378" s="524">
        <v>9327</v>
      </c>
      <c r="L378" s="523">
        <v>9106</v>
      </c>
      <c r="M378" s="524">
        <v>7981</v>
      </c>
      <c r="N378" s="526">
        <v>87.64550845596311</v>
      </c>
    </row>
    <row r="379" spans="1:14" x14ac:dyDescent="0.3">
      <c r="A379" s="520" t="s">
        <v>687</v>
      </c>
      <c r="B379" s="515" t="s">
        <v>348</v>
      </c>
      <c r="C379" s="516">
        <v>0</v>
      </c>
      <c r="D379" s="517">
        <v>0</v>
      </c>
      <c r="E379" s="517">
        <v>0</v>
      </c>
      <c r="F379" s="536">
        <v>0</v>
      </c>
      <c r="G379" s="517">
        <v>0</v>
      </c>
      <c r="H379" s="517">
        <v>14</v>
      </c>
      <c r="I379" s="517">
        <v>14</v>
      </c>
      <c r="J379" s="536">
        <v>100</v>
      </c>
      <c r="K379" s="517">
        <v>0</v>
      </c>
      <c r="L379" s="516">
        <v>14</v>
      </c>
      <c r="M379" s="517">
        <v>14</v>
      </c>
      <c r="N379" s="519">
        <v>100</v>
      </c>
    </row>
    <row r="380" spans="1:14" x14ac:dyDescent="0.3">
      <c r="A380" s="520" t="s">
        <v>739</v>
      </c>
      <c r="B380" s="522" t="s">
        <v>686</v>
      </c>
      <c r="C380" s="523">
        <v>3529</v>
      </c>
      <c r="D380" s="524">
        <v>3860</v>
      </c>
      <c r="E380" s="524">
        <v>3854</v>
      </c>
      <c r="F380" s="525">
        <v>99.844559585492235</v>
      </c>
      <c r="G380" s="524">
        <v>84</v>
      </c>
      <c r="H380" s="524">
        <v>98</v>
      </c>
      <c r="I380" s="524">
        <v>98</v>
      </c>
      <c r="J380" s="525">
        <v>100</v>
      </c>
      <c r="K380" s="524">
        <v>3613</v>
      </c>
      <c r="L380" s="523">
        <v>3958</v>
      </c>
      <c r="M380" s="524">
        <v>3952</v>
      </c>
      <c r="N380" s="526">
        <v>99.84840828701364</v>
      </c>
    </row>
    <row r="381" spans="1:14" x14ac:dyDescent="0.3">
      <c r="A381" s="520" t="s">
        <v>687</v>
      </c>
      <c r="B381" s="515" t="s">
        <v>344</v>
      </c>
      <c r="C381" s="516">
        <v>0</v>
      </c>
      <c r="D381" s="517">
        <v>0</v>
      </c>
      <c r="E381" s="517">
        <v>0</v>
      </c>
      <c r="F381" s="536">
        <v>0</v>
      </c>
      <c r="G381" s="517">
        <v>0</v>
      </c>
      <c r="H381" s="517">
        <v>212</v>
      </c>
      <c r="I381" s="517">
        <v>212</v>
      </c>
      <c r="J381" s="536">
        <v>100</v>
      </c>
      <c r="K381" s="517">
        <v>0</v>
      </c>
      <c r="L381" s="516">
        <v>212</v>
      </c>
      <c r="M381" s="517">
        <v>212</v>
      </c>
      <c r="N381" s="519">
        <v>100</v>
      </c>
    </row>
    <row r="382" spans="1:14" x14ac:dyDescent="0.3">
      <c r="A382" s="520" t="s">
        <v>687</v>
      </c>
      <c r="B382" s="515" t="s">
        <v>346</v>
      </c>
      <c r="C382" s="516">
        <v>0</v>
      </c>
      <c r="D382" s="517">
        <v>42</v>
      </c>
      <c r="E382" s="517">
        <v>42</v>
      </c>
      <c r="F382" s="536">
        <v>100</v>
      </c>
      <c r="G382" s="517">
        <v>0</v>
      </c>
      <c r="H382" s="517">
        <v>228</v>
      </c>
      <c r="I382" s="517">
        <v>228</v>
      </c>
      <c r="J382" s="536">
        <v>100</v>
      </c>
      <c r="K382" s="517">
        <v>0</v>
      </c>
      <c r="L382" s="516">
        <v>270</v>
      </c>
      <c r="M382" s="517">
        <v>270</v>
      </c>
      <c r="N382" s="519">
        <v>100</v>
      </c>
    </row>
    <row r="383" spans="1:14" x14ac:dyDescent="0.3">
      <c r="A383" s="520" t="s">
        <v>687</v>
      </c>
      <c r="B383" s="515" t="s">
        <v>348</v>
      </c>
      <c r="C383" s="516">
        <v>0</v>
      </c>
      <c r="D383" s="517">
        <v>0</v>
      </c>
      <c r="E383" s="517">
        <v>0</v>
      </c>
      <c r="F383" s="536">
        <v>0</v>
      </c>
      <c r="G383" s="517">
        <v>0</v>
      </c>
      <c r="H383" s="517">
        <v>226</v>
      </c>
      <c r="I383" s="517">
        <v>226</v>
      </c>
      <c r="J383" s="536">
        <v>100</v>
      </c>
      <c r="K383" s="517">
        <v>0</v>
      </c>
      <c r="L383" s="516">
        <v>226</v>
      </c>
      <c r="M383" s="517">
        <v>226</v>
      </c>
      <c r="N383" s="519">
        <v>100</v>
      </c>
    </row>
    <row r="384" spans="1:14" x14ac:dyDescent="0.3">
      <c r="A384" s="520" t="s">
        <v>687</v>
      </c>
      <c r="B384" s="515" t="s">
        <v>362</v>
      </c>
      <c r="C384" s="516">
        <v>0</v>
      </c>
      <c r="D384" s="517">
        <v>23</v>
      </c>
      <c r="E384" s="517">
        <v>23</v>
      </c>
      <c r="F384" s="536">
        <v>100</v>
      </c>
      <c r="G384" s="517">
        <v>0</v>
      </c>
      <c r="H384" s="517">
        <v>0</v>
      </c>
      <c r="I384" s="517">
        <v>0</v>
      </c>
      <c r="J384" s="536">
        <v>0</v>
      </c>
      <c r="K384" s="517">
        <v>0</v>
      </c>
      <c r="L384" s="516">
        <v>23</v>
      </c>
      <c r="M384" s="517">
        <v>23</v>
      </c>
      <c r="N384" s="519">
        <v>100</v>
      </c>
    </row>
    <row r="385" spans="1:14" x14ac:dyDescent="0.3">
      <c r="A385" s="520" t="s">
        <v>687</v>
      </c>
      <c r="B385" s="515" t="s">
        <v>396</v>
      </c>
      <c r="C385" s="516">
        <v>0</v>
      </c>
      <c r="D385" s="517">
        <v>2</v>
      </c>
      <c r="E385" s="517">
        <v>2</v>
      </c>
      <c r="F385" s="536">
        <v>100</v>
      </c>
      <c r="G385" s="517">
        <v>0</v>
      </c>
      <c r="H385" s="517">
        <v>0</v>
      </c>
      <c r="I385" s="517">
        <v>0</v>
      </c>
      <c r="J385" s="536">
        <v>0</v>
      </c>
      <c r="K385" s="517">
        <v>0</v>
      </c>
      <c r="L385" s="516">
        <v>2</v>
      </c>
      <c r="M385" s="517">
        <v>2</v>
      </c>
      <c r="N385" s="519">
        <v>100</v>
      </c>
    </row>
    <row r="386" spans="1:14" x14ac:dyDescent="0.3">
      <c r="A386" s="520" t="s">
        <v>687</v>
      </c>
      <c r="B386" s="515" t="s">
        <v>397</v>
      </c>
      <c r="C386" s="516">
        <v>0</v>
      </c>
      <c r="D386" s="517">
        <v>0</v>
      </c>
      <c r="E386" s="517">
        <v>0</v>
      </c>
      <c r="F386" s="536">
        <v>0</v>
      </c>
      <c r="G386" s="517">
        <v>0</v>
      </c>
      <c r="H386" s="517">
        <v>0</v>
      </c>
      <c r="I386" s="517">
        <v>0</v>
      </c>
      <c r="J386" s="536">
        <v>0</v>
      </c>
      <c r="K386" s="517">
        <v>0</v>
      </c>
      <c r="L386" s="516">
        <v>0</v>
      </c>
      <c r="M386" s="517">
        <v>0</v>
      </c>
      <c r="N386" s="519">
        <v>0</v>
      </c>
    </row>
    <row r="387" spans="1:14" x14ac:dyDescent="0.3">
      <c r="A387" s="520" t="s">
        <v>687</v>
      </c>
      <c r="B387" s="515" t="s">
        <v>399</v>
      </c>
      <c r="C387" s="516">
        <v>0</v>
      </c>
      <c r="D387" s="517">
        <v>37</v>
      </c>
      <c r="E387" s="517">
        <v>37</v>
      </c>
      <c r="F387" s="536">
        <v>100</v>
      </c>
      <c r="G387" s="517">
        <v>0</v>
      </c>
      <c r="H387" s="517">
        <v>0</v>
      </c>
      <c r="I387" s="517">
        <v>0</v>
      </c>
      <c r="J387" s="536">
        <v>0</v>
      </c>
      <c r="K387" s="517">
        <v>0</v>
      </c>
      <c r="L387" s="516">
        <v>37</v>
      </c>
      <c r="M387" s="517">
        <v>37</v>
      </c>
      <c r="N387" s="519">
        <v>100</v>
      </c>
    </row>
    <row r="388" spans="1:14" x14ac:dyDescent="0.3">
      <c r="A388" s="520" t="s">
        <v>687</v>
      </c>
      <c r="B388" s="515" t="s">
        <v>691</v>
      </c>
      <c r="C388" s="516">
        <v>0</v>
      </c>
      <c r="D388" s="517">
        <v>8</v>
      </c>
      <c r="E388" s="517">
        <v>8</v>
      </c>
      <c r="F388" s="536">
        <v>100</v>
      </c>
      <c r="G388" s="517">
        <v>0</v>
      </c>
      <c r="H388" s="517">
        <v>0</v>
      </c>
      <c r="I388" s="517">
        <v>0</v>
      </c>
      <c r="J388" s="536">
        <v>0</v>
      </c>
      <c r="K388" s="517">
        <v>0</v>
      </c>
      <c r="L388" s="516">
        <v>8</v>
      </c>
      <c r="M388" s="517">
        <v>8</v>
      </c>
      <c r="N388" s="519">
        <v>100</v>
      </c>
    </row>
    <row r="389" spans="1:14" x14ac:dyDescent="0.3">
      <c r="A389" s="520" t="s">
        <v>687</v>
      </c>
      <c r="B389" s="515" t="s">
        <v>692</v>
      </c>
      <c r="C389" s="516">
        <v>0</v>
      </c>
      <c r="D389" s="517">
        <v>13</v>
      </c>
      <c r="E389" s="517">
        <v>13</v>
      </c>
      <c r="F389" s="536">
        <v>100</v>
      </c>
      <c r="G389" s="517">
        <v>0</v>
      </c>
      <c r="H389" s="517">
        <v>0</v>
      </c>
      <c r="I389" s="517">
        <v>0</v>
      </c>
      <c r="J389" s="536">
        <v>0</v>
      </c>
      <c r="K389" s="517">
        <v>0</v>
      </c>
      <c r="L389" s="516">
        <v>13</v>
      </c>
      <c r="M389" s="517">
        <v>13</v>
      </c>
      <c r="N389" s="519">
        <v>100</v>
      </c>
    </row>
    <row r="390" spans="1:14" ht="26.4" x14ac:dyDescent="0.3">
      <c r="A390" s="533" t="s">
        <v>740</v>
      </c>
      <c r="B390" s="522" t="s">
        <v>686</v>
      </c>
      <c r="C390" s="523">
        <v>5929</v>
      </c>
      <c r="D390" s="524">
        <v>5736</v>
      </c>
      <c r="E390" s="524">
        <v>5732</v>
      </c>
      <c r="F390" s="525">
        <v>99.930264993026498</v>
      </c>
      <c r="G390" s="524">
        <v>410</v>
      </c>
      <c r="H390" s="524">
        <v>403</v>
      </c>
      <c r="I390" s="524">
        <v>403</v>
      </c>
      <c r="J390" s="525">
        <v>100</v>
      </c>
      <c r="K390" s="524">
        <v>6339</v>
      </c>
      <c r="L390" s="523">
        <v>6139</v>
      </c>
      <c r="M390" s="524">
        <v>6135</v>
      </c>
      <c r="N390" s="526">
        <v>99.934842808274965</v>
      </c>
    </row>
    <row r="391" spans="1:14" x14ac:dyDescent="0.3">
      <c r="A391" s="520" t="s">
        <v>687</v>
      </c>
      <c r="B391" s="515" t="s">
        <v>344</v>
      </c>
      <c r="C391" s="516">
        <v>0</v>
      </c>
      <c r="D391" s="517">
        <v>0</v>
      </c>
      <c r="E391" s="517">
        <v>0</v>
      </c>
      <c r="F391" s="536">
        <v>0</v>
      </c>
      <c r="G391" s="517">
        <v>0</v>
      </c>
      <c r="H391" s="517">
        <v>67</v>
      </c>
      <c r="I391" s="517">
        <v>67</v>
      </c>
      <c r="J391" s="536">
        <v>100</v>
      </c>
      <c r="K391" s="517">
        <v>0</v>
      </c>
      <c r="L391" s="516">
        <v>67</v>
      </c>
      <c r="M391" s="517">
        <v>67</v>
      </c>
      <c r="N391" s="519">
        <v>100</v>
      </c>
    </row>
    <row r="392" spans="1:14" x14ac:dyDescent="0.3">
      <c r="A392" s="520" t="s">
        <v>687</v>
      </c>
      <c r="B392" s="515" t="s">
        <v>346</v>
      </c>
      <c r="C392" s="516">
        <v>0</v>
      </c>
      <c r="D392" s="517">
        <v>0</v>
      </c>
      <c r="E392" s="517">
        <v>0</v>
      </c>
      <c r="F392" s="536">
        <v>0</v>
      </c>
      <c r="G392" s="517">
        <v>0</v>
      </c>
      <c r="H392" s="517">
        <v>127</v>
      </c>
      <c r="I392" s="517">
        <v>127</v>
      </c>
      <c r="J392" s="536">
        <v>100</v>
      </c>
      <c r="K392" s="517">
        <v>0</v>
      </c>
      <c r="L392" s="516">
        <v>127</v>
      </c>
      <c r="M392" s="517">
        <v>127</v>
      </c>
      <c r="N392" s="519">
        <v>100</v>
      </c>
    </row>
    <row r="393" spans="1:14" x14ac:dyDescent="0.3">
      <c r="A393" s="520" t="s">
        <v>687</v>
      </c>
      <c r="B393" s="515" t="s">
        <v>348</v>
      </c>
      <c r="C393" s="516">
        <v>0</v>
      </c>
      <c r="D393" s="517">
        <v>0</v>
      </c>
      <c r="E393" s="517">
        <v>0</v>
      </c>
      <c r="F393" s="536">
        <v>0</v>
      </c>
      <c r="G393" s="517">
        <v>0</v>
      </c>
      <c r="H393" s="517">
        <v>45</v>
      </c>
      <c r="I393" s="517">
        <v>45</v>
      </c>
      <c r="J393" s="536">
        <v>100</v>
      </c>
      <c r="K393" s="517">
        <v>0</v>
      </c>
      <c r="L393" s="516">
        <v>45</v>
      </c>
      <c r="M393" s="517">
        <v>45</v>
      </c>
      <c r="N393" s="519">
        <v>100</v>
      </c>
    </row>
    <row r="394" spans="1:14" x14ac:dyDescent="0.3">
      <c r="A394" s="520" t="s">
        <v>687</v>
      </c>
      <c r="B394" s="515" t="s">
        <v>362</v>
      </c>
      <c r="C394" s="516">
        <v>0</v>
      </c>
      <c r="D394" s="517">
        <v>230</v>
      </c>
      <c r="E394" s="517">
        <v>230</v>
      </c>
      <c r="F394" s="536">
        <v>100</v>
      </c>
      <c r="G394" s="517">
        <v>0</v>
      </c>
      <c r="H394" s="517">
        <v>0</v>
      </c>
      <c r="I394" s="517">
        <v>0</v>
      </c>
      <c r="J394" s="536">
        <v>0</v>
      </c>
      <c r="K394" s="517">
        <v>0</v>
      </c>
      <c r="L394" s="516">
        <v>230</v>
      </c>
      <c r="M394" s="517">
        <v>230</v>
      </c>
      <c r="N394" s="519">
        <v>100</v>
      </c>
    </row>
    <row r="395" spans="1:14" x14ac:dyDescent="0.3">
      <c r="A395" s="520" t="s">
        <v>687</v>
      </c>
      <c r="B395" s="515" t="s">
        <v>365</v>
      </c>
      <c r="C395" s="516">
        <v>0</v>
      </c>
      <c r="D395" s="517">
        <v>49</v>
      </c>
      <c r="E395" s="517">
        <v>49</v>
      </c>
      <c r="F395" s="536">
        <v>100</v>
      </c>
      <c r="G395" s="517">
        <v>0</v>
      </c>
      <c r="H395" s="517">
        <v>0</v>
      </c>
      <c r="I395" s="517">
        <v>0</v>
      </c>
      <c r="J395" s="536">
        <v>0</v>
      </c>
      <c r="K395" s="517">
        <v>0</v>
      </c>
      <c r="L395" s="516">
        <v>49</v>
      </c>
      <c r="M395" s="517">
        <v>49</v>
      </c>
      <c r="N395" s="519">
        <v>100</v>
      </c>
    </row>
    <row r="396" spans="1:14" x14ac:dyDescent="0.3">
      <c r="A396" s="520" t="s">
        <v>687</v>
      </c>
      <c r="B396" s="515" t="s">
        <v>399</v>
      </c>
      <c r="C396" s="516">
        <v>0</v>
      </c>
      <c r="D396" s="517">
        <v>426</v>
      </c>
      <c r="E396" s="517">
        <v>426</v>
      </c>
      <c r="F396" s="536">
        <v>100</v>
      </c>
      <c r="G396" s="517">
        <v>0</v>
      </c>
      <c r="H396" s="517">
        <v>4</v>
      </c>
      <c r="I396" s="517">
        <v>4</v>
      </c>
      <c r="J396" s="536">
        <v>100</v>
      </c>
      <c r="K396" s="517">
        <v>0</v>
      </c>
      <c r="L396" s="516">
        <v>430</v>
      </c>
      <c r="M396" s="517">
        <v>430</v>
      </c>
      <c r="N396" s="519">
        <v>100</v>
      </c>
    </row>
    <row r="397" spans="1:14" x14ac:dyDescent="0.3">
      <c r="A397" s="520" t="s">
        <v>687</v>
      </c>
      <c r="B397" s="515" t="s">
        <v>691</v>
      </c>
      <c r="C397" s="516">
        <v>0</v>
      </c>
      <c r="D397" s="517">
        <v>119</v>
      </c>
      <c r="E397" s="517">
        <v>119</v>
      </c>
      <c r="F397" s="536">
        <v>100</v>
      </c>
      <c r="G397" s="517">
        <v>0</v>
      </c>
      <c r="H397" s="517">
        <v>1</v>
      </c>
      <c r="I397" s="517">
        <v>1</v>
      </c>
      <c r="J397" s="536">
        <v>100</v>
      </c>
      <c r="K397" s="517">
        <v>0</v>
      </c>
      <c r="L397" s="516">
        <v>120</v>
      </c>
      <c r="M397" s="517">
        <v>120</v>
      </c>
      <c r="N397" s="519">
        <v>100</v>
      </c>
    </row>
    <row r="398" spans="1:14" x14ac:dyDescent="0.3">
      <c r="A398" s="520" t="s">
        <v>687</v>
      </c>
      <c r="B398" s="515" t="s">
        <v>692</v>
      </c>
      <c r="C398" s="516">
        <v>0</v>
      </c>
      <c r="D398" s="517">
        <v>116</v>
      </c>
      <c r="E398" s="517">
        <v>116</v>
      </c>
      <c r="F398" s="536">
        <v>100</v>
      </c>
      <c r="G398" s="517">
        <v>0</v>
      </c>
      <c r="H398" s="517">
        <v>0</v>
      </c>
      <c r="I398" s="517">
        <v>0</v>
      </c>
      <c r="J398" s="536">
        <v>0</v>
      </c>
      <c r="K398" s="517">
        <v>0</v>
      </c>
      <c r="L398" s="516">
        <v>116</v>
      </c>
      <c r="M398" s="517">
        <v>116</v>
      </c>
      <c r="N398" s="519">
        <v>100</v>
      </c>
    </row>
    <row r="399" spans="1:14" x14ac:dyDescent="0.3">
      <c r="A399" s="520" t="s">
        <v>741</v>
      </c>
      <c r="B399" s="522" t="s">
        <v>686</v>
      </c>
      <c r="C399" s="523">
        <v>2910</v>
      </c>
      <c r="D399" s="524">
        <v>2935</v>
      </c>
      <c r="E399" s="524">
        <v>2934</v>
      </c>
      <c r="F399" s="525">
        <v>99.965928449744467</v>
      </c>
      <c r="G399" s="524">
        <v>35</v>
      </c>
      <c r="H399" s="524">
        <v>13</v>
      </c>
      <c r="I399" s="524">
        <v>13</v>
      </c>
      <c r="J399" s="525">
        <v>100</v>
      </c>
      <c r="K399" s="524">
        <v>2945</v>
      </c>
      <c r="L399" s="523">
        <v>2948</v>
      </c>
      <c r="M399" s="524">
        <v>2947</v>
      </c>
      <c r="N399" s="526">
        <v>99.966078697421977</v>
      </c>
    </row>
    <row r="400" spans="1:14" x14ac:dyDescent="0.3">
      <c r="A400" s="520" t="s">
        <v>687</v>
      </c>
      <c r="B400" s="515" t="s">
        <v>346</v>
      </c>
      <c r="C400" s="516">
        <v>0</v>
      </c>
      <c r="D400" s="517">
        <v>0</v>
      </c>
      <c r="E400" s="517">
        <v>0</v>
      </c>
      <c r="F400" s="536">
        <v>0</v>
      </c>
      <c r="G400" s="517">
        <v>0</v>
      </c>
      <c r="H400" s="517">
        <v>0</v>
      </c>
      <c r="I400" s="517">
        <v>0</v>
      </c>
      <c r="J400" s="536">
        <v>0</v>
      </c>
      <c r="K400" s="517">
        <v>0</v>
      </c>
      <c r="L400" s="516">
        <v>0</v>
      </c>
      <c r="M400" s="517">
        <v>0</v>
      </c>
      <c r="N400" s="519">
        <v>0</v>
      </c>
    </row>
    <row r="401" spans="1:14" x14ac:dyDescent="0.3">
      <c r="A401" s="520" t="s">
        <v>687</v>
      </c>
      <c r="B401" s="515" t="s">
        <v>348</v>
      </c>
      <c r="C401" s="516">
        <v>0</v>
      </c>
      <c r="D401" s="517">
        <v>0</v>
      </c>
      <c r="E401" s="517">
        <v>0</v>
      </c>
      <c r="F401" s="536">
        <v>0</v>
      </c>
      <c r="G401" s="517">
        <v>0</v>
      </c>
      <c r="H401" s="517">
        <v>26</v>
      </c>
      <c r="I401" s="517">
        <v>26</v>
      </c>
      <c r="J401" s="536">
        <v>100</v>
      </c>
      <c r="K401" s="517">
        <v>0</v>
      </c>
      <c r="L401" s="516">
        <v>26</v>
      </c>
      <c r="M401" s="517">
        <v>26</v>
      </c>
      <c r="N401" s="519">
        <v>100</v>
      </c>
    </row>
    <row r="402" spans="1:14" x14ac:dyDescent="0.3">
      <c r="A402" s="520" t="s">
        <v>687</v>
      </c>
      <c r="B402" s="515" t="s">
        <v>355</v>
      </c>
      <c r="C402" s="516">
        <v>0</v>
      </c>
      <c r="D402" s="517">
        <v>158</v>
      </c>
      <c r="E402" s="517">
        <v>158</v>
      </c>
      <c r="F402" s="536">
        <v>100</v>
      </c>
      <c r="G402" s="517">
        <v>0</v>
      </c>
      <c r="H402" s="517">
        <v>0</v>
      </c>
      <c r="I402" s="517">
        <v>0</v>
      </c>
      <c r="J402" s="536">
        <v>0</v>
      </c>
      <c r="K402" s="517">
        <v>0</v>
      </c>
      <c r="L402" s="516">
        <v>158</v>
      </c>
      <c r="M402" s="517">
        <v>158</v>
      </c>
      <c r="N402" s="519">
        <v>100</v>
      </c>
    </row>
    <row r="403" spans="1:14" x14ac:dyDescent="0.3">
      <c r="A403" s="520" t="s">
        <v>687</v>
      </c>
      <c r="B403" s="515" t="s">
        <v>357</v>
      </c>
      <c r="C403" s="516">
        <v>0</v>
      </c>
      <c r="D403" s="517">
        <v>27</v>
      </c>
      <c r="E403" s="517">
        <v>27</v>
      </c>
      <c r="F403" s="536">
        <v>100</v>
      </c>
      <c r="G403" s="517">
        <v>0</v>
      </c>
      <c r="H403" s="517">
        <v>0</v>
      </c>
      <c r="I403" s="517">
        <v>0</v>
      </c>
      <c r="J403" s="536">
        <v>0</v>
      </c>
      <c r="K403" s="517">
        <v>0</v>
      </c>
      <c r="L403" s="516">
        <v>27</v>
      </c>
      <c r="M403" s="517">
        <v>27</v>
      </c>
      <c r="N403" s="519">
        <v>100</v>
      </c>
    </row>
    <row r="404" spans="1:14" x14ac:dyDescent="0.3">
      <c r="A404" s="520" t="s">
        <v>687</v>
      </c>
      <c r="B404" s="515" t="s">
        <v>358</v>
      </c>
      <c r="C404" s="516">
        <v>0</v>
      </c>
      <c r="D404" s="517">
        <v>5</v>
      </c>
      <c r="E404" s="517">
        <v>5</v>
      </c>
      <c r="F404" s="536">
        <v>100</v>
      </c>
      <c r="G404" s="517">
        <v>0</v>
      </c>
      <c r="H404" s="517">
        <v>0</v>
      </c>
      <c r="I404" s="517">
        <v>0</v>
      </c>
      <c r="J404" s="536">
        <v>0</v>
      </c>
      <c r="K404" s="517">
        <v>0</v>
      </c>
      <c r="L404" s="516">
        <v>5</v>
      </c>
      <c r="M404" s="517">
        <v>5</v>
      </c>
      <c r="N404" s="519">
        <v>100</v>
      </c>
    </row>
    <row r="405" spans="1:14" x14ac:dyDescent="0.3">
      <c r="A405" s="520" t="s">
        <v>687</v>
      </c>
      <c r="B405" s="515" t="s">
        <v>362</v>
      </c>
      <c r="C405" s="516">
        <v>0</v>
      </c>
      <c r="D405" s="517">
        <v>1</v>
      </c>
      <c r="E405" s="517">
        <v>1</v>
      </c>
      <c r="F405" s="536">
        <v>100</v>
      </c>
      <c r="G405" s="517">
        <v>0</v>
      </c>
      <c r="H405" s="517">
        <v>0</v>
      </c>
      <c r="I405" s="517">
        <v>0</v>
      </c>
      <c r="J405" s="536">
        <v>0</v>
      </c>
      <c r="K405" s="517">
        <v>0</v>
      </c>
      <c r="L405" s="516">
        <v>1</v>
      </c>
      <c r="M405" s="517">
        <v>1</v>
      </c>
      <c r="N405" s="519">
        <v>100</v>
      </c>
    </row>
    <row r="406" spans="1:14" x14ac:dyDescent="0.3">
      <c r="A406" s="520" t="s">
        <v>687</v>
      </c>
      <c r="B406" s="515" t="s">
        <v>396</v>
      </c>
      <c r="C406" s="516">
        <v>0</v>
      </c>
      <c r="D406" s="517">
        <v>125</v>
      </c>
      <c r="E406" s="517">
        <v>125</v>
      </c>
      <c r="F406" s="536">
        <v>100</v>
      </c>
      <c r="G406" s="517">
        <v>0</v>
      </c>
      <c r="H406" s="517">
        <v>0</v>
      </c>
      <c r="I406" s="517">
        <v>0</v>
      </c>
      <c r="J406" s="536">
        <v>0</v>
      </c>
      <c r="K406" s="517">
        <v>0</v>
      </c>
      <c r="L406" s="516">
        <v>125</v>
      </c>
      <c r="M406" s="517">
        <v>125</v>
      </c>
      <c r="N406" s="519">
        <v>100</v>
      </c>
    </row>
    <row r="407" spans="1:14" x14ac:dyDescent="0.3">
      <c r="A407" s="520" t="s">
        <v>687</v>
      </c>
      <c r="B407" s="515" t="s">
        <v>397</v>
      </c>
      <c r="C407" s="516">
        <v>0</v>
      </c>
      <c r="D407" s="517">
        <v>22</v>
      </c>
      <c r="E407" s="517">
        <v>22</v>
      </c>
      <c r="F407" s="536">
        <v>100</v>
      </c>
      <c r="G407" s="517">
        <v>0</v>
      </c>
      <c r="H407" s="517">
        <v>0</v>
      </c>
      <c r="I407" s="517">
        <v>0</v>
      </c>
      <c r="J407" s="536">
        <v>0</v>
      </c>
      <c r="K407" s="517">
        <v>0</v>
      </c>
      <c r="L407" s="516">
        <v>22</v>
      </c>
      <c r="M407" s="517">
        <v>22</v>
      </c>
      <c r="N407" s="519">
        <v>100</v>
      </c>
    </row>
    <row r="408" spans="1:14" x14ac:dyDescent="0.3">
      <c r="A408" s="520" t="s">
        <v>687</v>
      </c>
      <c r="B408" s="515" t="s">
        <v>690</v>
      </c>
      <c r="C408" s="516">
        <v>0</v>
      </c>
      <c r="D408" s="517">
        <v>5</v>
      </c>
      <c r="E408" s="517">
        <v>5</v>
      </c>
      <c r="F408" s="536">
        <v>100</v>
      </c>
      <c r="G408" s="517">
        <v>0</v>
      </c>
      <c r="H408" s="517">
        <v>0</v>
      </c>
      <c r="I408" s="517">
        <v>0</v>
      </c>
      <c r="J408" s="536">
        <v>0</v>
      </c>
      <c r="K408" s="517">
        <v>0</v>
      </c>
      <c r="L408" s="516">
        <v>5</v>
      </c>
      <c r="M408" s="517">
        <v>5</v>
      </c>
      <c r="N408" s="519">
        <v>100</v>
      </c>
    </row>
    <row r="409" spans="1:14" x14ac:dyDescent="0.3">
      <c r="A409" s="520" t="s">
        <v>687</v>
      </c>
      <c r="B409" s="515" t="s">
        <v>691</v>
      </c>
      <c r="C409" s="516">
        <v>0</v>
      </c>
      <c r="D409" s="517">
        <v>0</v>
      </c>
      <c r="E409" s="517">
        <v>0</v>
      </c>
      <c r="F409" s="536">
        <v>0</v>
      </c>
      <c r="G409" s="517">
        <v>0</v>
      </c>
      <c r="H409" s="517">
        <v>0</v>
      </c>
      <c r="I409" s="517">
        <v>0</v>
      </c>
      <c r="J409" s="536">
        <v>0</v>
      </c>
      <c r="K409" s="517">
        <v>0</v>
      </c>
      <c r="L409" s="516">
        <v>0</v>
      </c>
      <c r="M409" s="517">
        <v>0</v>
      </c>
      <c r="N409" s="519">
        <v>0</v>
      </c>
    </row>
    <row r="410" spans="1:14" x14ac:dyDescent="0.3">
      <c r="A410" s="520" t="s">
        <v>687</v>
      </c>
      <c r="B410" s="515" t="s">
        <v>692</v>
      </c>
      <c r="C410" s="516">
        <v>0</v>
      </c>
      <c r="D410" s="517">
        <v>0</v>
      </c>
      <c r="E410" s="517">
        <v>0</v>
      </c>
      <c r="F410" s="536">
        <v>0</v>
      </c>
      <c r="G410" s="517">
        <v>0</v>
      </c>
      <c r="H410" s="517">
        <v>0</v>
      </c>
      <c r="I410" s="517">
        <v>0</v>
      </c>
      <c r="J410" s="536">
        <v>0</v>
      </c>
      <c r="K410" s="517">
        <v>0</v>
      </c>
      <c r="L410" s="516">
        <v>0</v>
      </c>
      <c r="M410" s="517">
        <v>0</v>
      </c>
      <c r="N410" s="519">
        <v>0</v>
      </c>
    </row>
    <row r="411" spans="1:14" x14ac:dyDescent="0.3">
      <c r="A411" s="520" t="s">
        <v>742</v>
      </c>
      <c r="B411" s="522" t="s">
        <v>686</v>
      </c>
      <c r="C411" s="523">
        <v>12729</v>
      </c>
      <c r="D411" s="524">
        <v>12583</v>
      </c>
      <c r="E411" s="524">
        <v>12113</v>
      </c>
      <c r="F411" s="525">
        <v>96.264801716601767</v>
      </c>
      <c r="G411" s="524">
        <v>0</v>
      </c>
      <c r="H411" s="524">
        <v>19</v>
      </c>
      <c r="I411" s="524">
        <v>19</v>
      </c>
      <c r="J411" s="525">
        <v>100</v>
      </c>
      <c r="K411" s="524">
        <v>12729</v>
      </c>
      <c r="L411" s="523">
        <v>12602</v>
      </c>
      <c r="M411" s="524">
        <v>12132</v>
      </c>
      <c r="N411" s="526">
        <v>96.270433264561177</v>
      </c>
    </row>
    <row r="412" spans="1:14" x14ac:dyDescent="0.3">
      <c r="A412" s="520" t="s">
        <v>687</v>
      </c>
      <c r="B412" s="515" t="s">
        <v>344</v>
      </c>
      <c r="C412" s="516">
        <v>0</v>
      </c>
      <c r="D412" s="517">
        <v>0</v>
      </c>
      <c r="E412" s="517">
        <v>0</v>
      </c>
      <c r="F412" s="536">
        <v>0</v>
      </c>
      <c r="G412" s="517">
        <v>0</v>
      </c>
      <c r="H412" s="517">
        <v>138</v>
      </c>
      <c r="I412" s="517">
        <v>138</v>
      </c>
      <c r="J412" s="536">
        <v>100</v>
      </c>
      <c r="K412" s="517">
        <v>0</v>
      </c>
      <c r="L412" s="516">
        <v>138</v>
      </c>
      <c r="M412" s="517">
        <v>138</v>
      </c>
      <c r="N412" s="519">
        <v>100</v>
      </c>
    </row>
    <row r="413" spans="1:14" x14ac:dyDescent="0.3">
      <c r="A413" s="520" t="s">
        <v>687</v>
      </c>
      <c r="B413" s="515" t="s">
        <v>346</v>
      </c>
      <c r="C413" s="516">
        <v>0</v>
      </c>
      <c r="D413" s="517">
        <v>0</v>
      </c>
      <c r="E413" s="517">
        <v>0</v>
      </c>
      <c r="F413" s="536">
        <v>0</v>
      </c>
      <c r="G413" s="517">
        <v>0</v>
      </c>
      <c r="H413" s="517">
        <v>36</v>
      </c>
      <c r="I413" s="517">
        <v>36</v>
      </c>
      <c r="J413" s="536">
        <v>100</v>
      </c>
      <c r="K413" s="517">
        <v>0</v>
      </c>
      <c r="L413" s="516">
        <v>36</v>
      </c>
      <c r="M413" s="517">
        <v>36</v>
      </c>
      <c r="N413" s="519">
        <v>100</v>
      </c>
    </row>
    <row r="414" spans="1:14" x14ac:dyDescent="0.3">
      <c r="A414" s="520" t="s">
        <v>687</v>
      </c>
      <c r="B414" s="515" t="s">
        <v>348</v>
      </c>
      <c r="C414" s="516">
        <v>0</v>
      </c>
      <c r="D414" s="517">
        <v>0</v>
      </c>
      <c r="E414" s="517">
        <v>0</v>
      </c>
      <c r="F414" s="536">
        <v>0</v>
      </c>
      <c r="G414" s="517">
        <v>0</v>
      </c>
      <c r="H414" s="517">
        <v>61</v>
      </c>
      <c r="I414" s="517">
        <v>61</v>
      </c>
      <c r="J414" s="536">
        <v>100</v>
      </c>
      <c r="K414" s="517">
        <v>0</v>
      </c>
      <c r="L414" s="516">
        <v>61</v>
      </c>
      <c r="M414" s="517">
        <v>61</v>
      </c>
      <c r="N414" s="519">
        <v>100</v>
      </c>
    </row>
    <row r="415" spans="1:14" x14ac:dyDescent="0.3">
      <c r="A415" s="520" t="s">
        <v>687</v>
      </c>
      <c r="B415" s="515" t="s">
        <v>362</v>
      </c>
      <c r="C415" s="516">
        <v>0</v>
      </c>
      <c r="D415" s="517">
        <v>91</v>
      </c>
      <c r="E415" s="517">
        <v>91</v>
      </c>
      <c r="F415" s="536">
        <v>100</v>
      </c>
      <c r="G415" s="517">
        <v>0</v>
      </c>
      <c r="H415" s="517">
        <v>0</v>
      </c>
      <c r="I415" s="517">
        <v>0</v>
      </c>
      <c r="J415" s="536">
        <v>0</v>
      </c>
      <c r="K415" s="517">
        <v>0</v>
      </c>
      <c r="L415" s="516">
        <v>91</v>
      </c>
      <c r="M415" s="517">
        <v>91</v>
      </c>
      <c r="N415" s="519">
        <v>100</v>
      </c>
    </row>
    <row r="416" spans="1:14" x14ac:dyDescent="0.3">
      <c r="A416" s="520" t="s">
        <v>687</v>
      </c>
      <c r="B416" s="515" t="s">
        <v>365</v>
      </c>
      <c r="C416" s="516">
        <v>0</v>
      </c>
      <c r="D416" s="517">
        <v>13</v>
      </c>
      <c r="E416" s="517">
        <v>13</v>
      </c>
      <c r="F416" s="536">
        <v>100</v>
      </c>
      <c r="G416" s="517">
        <v>0</v>
      </c>
      <c r="H416" s="517">
        <v>0</v>
      </c>
      <c r="I416" s="517">
        <v>0</v>
      </c>
      <c r="J416" s="536">
        <v>0</v>
      </c>
      <c r="K416" s="517">
        <v>0</v>
      </c>
      <c r="L416" s="516">
        <v>13</v>
      </c>
      <c r="M416" s="517">
        <v>13</v>
      </c>
      <c r="N416" s="519">
        <v>100</v>
      </c>
    </row>
    <row r="417" spans="1:14" x14ac:dyDescent="0.3">
      <c r="A417" s="520" t="s">
        <v>687</v>
      </c>
      <c r="B417" s="515" t="s">
        <v>396</v>
      </c>
      <c r="C417" s="516">
        <v>0</v>
      </c>
      <c r="D417" s="517">
        <v>54</v>
      </c>
      <c r="E417" s="517">
        <v>54</v>
      </c>
      <c r="F417" s="536">
        <v>100</v>
      </c>
      <c r="G417" s="517">
        <v>0</v>
      </c>
      <c r="H417" s="517">
        <v>0</v>
      </c>
      <c r="I417" s="517">
        <v>0</v>
      </c>
      <c r="J417" s="536">
        <v>0</v>
      </c>
      <c r="K417" s="517">
        <v>0</v>
      </c>
      <c r="L417" s="516">
        <v>54</v>
      </c>
      <c r="M417" s="517">
        <v>54</v>
      </c>
      <c r="N417" s="519">
        <v>100</v>
      </c>
    </row>
    <row r="418" spans="1:14" x14ac:dyDescent="0.3">
      <c r="A418" s="520" t="s">
        <v>687</v>
      </c>
      <c r="B418" s="515" t="s">
        <v>397</v>
      </c>
      <c r="C418" s="516">
        <v>0</v>
      </c>
      <c r="D418" s="517">
        <v>9</v>
      </c>
      <c r="E418" s="517">
        <v>9</v>
      </c>
      <c r="F418" s="536">
        <v>100</v>
      </c>
      <c r="G418" s="517">
        <v>0</v>
      </c>
      <c r="H418" s="517">
        <v>0</v>
      </c>
      <c r="I418" s="517">
        <v>0</v>
      </c>
      <c r="J418" s="536">
        <v>0</v>
      </c>
      <c r="K418" s="517">
        <v>0</v>
      </c>
      <c r="L418" s="516">
        <v>9</v>
      </c>
      <c r="M418" s="517">
        <v>9</v>
      </c>
      <c r="N418" s="519">
        <v>100</v>
      </c>
    </row>
    <row r="419" spans="1:14" x14ac:dyDescent="0.3">
      <c r="A419" s="520" t="s">
        <v>687</v>
      </c>
      <c r="B419" s="515" t="s">
        <v>690</v>
      </c>
      <c r="C419" s="516">
        <v>0</v>
      </c>
      <c r="D419" s="517">
        <v>8</v>
      </c>
      <c r="E419" s="517">
        <v>8</v>
      </c>
      <c r="F419" s="536">
        <v>100</v>
      </c>
      <c r="G419" s="517">
        <v>0</v>
      </c>
      <c r="H419" s="517">
        <v>0</v>
      </c>
      <c r="I419" s="517">
        <v>0</v>
      </c>
      <c r="J419" s="536">
        <v>0</v>
      </c>
      <c r="K419" s="517">
        <v>0</v>
      </c>
      <c r="L419" s="516">
        <v>8</v>
      </c>
      <c r="M419" s="517">
        <v>8</v>
      </c>
      <c r="N419" s="519">
        <v>100</v>
      </c>
    </row>
    <row r="420" spans="1:14" x14ac:dyDescent="0.3">
      <c r="A420" s="520" t="s">
        <v>687</v>
      </c>
      <c r="B420" s="515" t="s">
        <v>399</v>
      </c>
      <c r="C420" s="516">
        <v>0</v>
      </c>
      <c r="D420" s="517">
        <v>46</v>
      </c>
      <c r="E420" s="517">
        <v>46</v>
      </c>
      <c r="F420" s="536">
        <v>100</v>
      </c>
      <c r="G420" s="517">
        <v>0</v>
      </c>
      <c r="H420" s="517">
        <v>0</v>
      </c>
      <c r="I420" s="517">
        <v>0</v>
      </c>
      <c r="J420" s="536">
        <v>0</v>
      </c>
      <c r="K420" s="517">
        <v>0</v>
      </c>
      <c r="L420" s="516">
        <v>46</v>
      </c>
      <c r="M420" s="517">
        <v>46</v>
      </c>
      <c r="N420" s="519">
        <v>100</v>
      </c>
    </row>
    <row r="421" spans="1:14" x14ac:dyDescent="0.3">
      <c r="A421" s="520" t="s">
        <v>687</v>
      </c>
      <c r="B421" s="515" t="s">
        <v>691</v>
      </c>
      <c r="C421" s="516">
        <v>0</v>
      </c>
      <c r="D421" s="517">
        <v>24</v>
      </c>
      <c r="E421" s="517">
        <v>24</v>
      </c>
      <c r="F421" s="536">
        <v>100</v>
      </c>
      <c r="G421" s="517">
        <v>0</v>
      </c>
      <c r="H421" s="517">
        <v>0</v>
      </c>
      <c r="I421" s="517">
        <v>0</v>
      </c>
      <c r="J421" s="536">
        <v>0</v>
      </c>
      <c r="K421" s="517">
        <v>0</v>
      </c>
      <c r="L421" s="516">
        <v>24</v>
      </c>
      <c r="M421" s="517">
        <v>24</v>
      </c>
      <c r="N421" s="519">
        <v>100</v>
      </c>
    </row>
    <row r="422" spans="1:14" x14ac:dyDescent="0.3">
      <c r="A422" s="520" t="s">
        <v>687</v>
      </c>
      <c r="B422" s="515" t="s">
        <v>692</v>
      </c>
      <c r="C422" s="516">
        <v>0</v>
      </c>
      <c r="D422" s="517">
        <v>24</v>
      </c>
      <c r="E422" s="517">
        <v>24</v>
      </c>
      <c r="F422" s="536">
        <v>100</v>
      </c>
      <c r="G422" s="517">
        <v>0</v>
      </c>
      <c r="H422" s="517">
        <v>0</v>
      </c>
      <c r="I422" s="517">
        <v>0</v>
      </c>
      <c r="J422" s="536">
        <v>0</v>
      </c>
      <c r="K422" s="517">
        <v>0</v>
      </c>
      <c r="L422" s="516">
        <v>24</v>
      </c>
      <c r="M422" s="517">
        <v>24</v>
      </c>
      <c r="N422" s="519">
        <v>100</v>
      </c>
    </row>
    <row r="423" spans="1:14" x14ac:dyDescent="0.3">
      <c r="A423" s="520" t="s">
        <v>687</v>
      </c>
      <c r="B423" s="515">
        <v>70</v>
      </c>
      <c r="C423" s="516">
        <v>2</v>
      </c>
      <c r="D423" s="517">
        <v>2</v>
      </c>
      <c r="E423" s="517">
        <v>0</v>
      </c>
      <c r="F423" s="536">
        <v>0</v>
      </c>
      <c r="G423" s="517">
        <v>0</v>
      </c>
      <c r="H423" s="517">
        <v>0</v>
      </c>
      <c r="I423" s="517">
        <v>0</v>
      </c>
      <c r="J423" s="536">
        <v>0</v>
      </c>
      <c r="K423" s="517">
        <v>2</v>
      </c>
      <c r="L423" s="516">
        <v>2</v>
      </c>
      <c r="M423" s="517">
        <v>0</v>
      </c>
      <c r="N423" s="519">
        <v>0</v>
      </c>
    </row>
    <row r="424" spans="1:14" x14ac:dyDescent="0.3">
      <c r="A424" s="520" t="s">
        <v>743</v>
      </c>
      <c r="B424" s="522" t="s">
        <v>686</v>
      </c>
      <c r="C424" s="523">
        <v>8835</v>
      </c>
      <c r="D424" s="524">
        <v>9052</v>
      </c>
      <c r="E424" s="524">
        <v>8545</v>
      </c>
      <c r="F424" s="525">
        <v>94.399027839151572</v>
      </c>
      <c r="G424" s="524">
        <v>0</v>
      </c>
      <c r="H424" s="524">
        <v>27840</v>
      </c>
      <c r="I424" s="524">
        <v>27840</v>
      </c>
      <c r="J424" s="525">
        <v>100</v>
      </c>
      <c r="K424" s="524">
        <v>8835</v>
      </c>
      <c r="L424" s="523">
        <v>36892</v>
      </c>
      <c r="M424" s="524">
        <v>36385</v>
      </c>
      <c r="N424" s="526">
        <v>98.625718312913364</v>
      </c>
    </row>
    <row r="425" spans="1:14" x14ac:dyDescent="0.3">
      <c r="A425" s="520" t="s">
        <v>687</v>
      </c>
      <c r="B425" s="538" t="s">
        <v>344</v>
      </c>
      <c r="C425" s="516">
        <v>0</v>
      </c>
      <c r="D425" s="517">
        <v>0</v>
      </c>
      <c r="E425" s="517">
        <v>0</v>
      </c>
      <c r="F425" s="536">
        <v>0</v>
      </c>
      <c r="G425" s="517">
        <v>0</v>
      </c>
      <c r="H425" s="517">
        <v>171</v>
      </c>
      <c r="I425" s="517">
        <v>171</v>
      </c>
      <c r="J425" s="536">
        <v>100</v>
      </c>
      <c r="K425" s="517">
        <v>0</v>
      </c>
      <c r="L425" s="516">
        <v>171</v>
      </c>
      <c r="M425" s="517">
        <v>171</v>
      </c>
      <c r="N425" s="519">
        <v>100</v>
      </c>
    </row>
    <row r="426" spans="1:14" x14ac:dyDescent="0.3">
      <c r="A426" s="520" t="s">
        <v>687</v>
      </c>
      <c r="B426" s="538" t="s">
        <v>348</v>
      </c>
      <c r="C426" s="516">
        <v>0</v>
      </c>
      <c r="D426" s="517">
        <v>0</v>
      </c>
      <c r="E426" s="517">
        <v>0</v>
      </c>
      <c r="F426" s="536">
        <v>0</v>
      </c>
      <c r="G426" s="517">
        <v>0</v>
      </c>
      <c r="H426" s="517">
        <v>36</v>
      </c>
      <c r="I426" s="517">
        <v>36</v>
      </c>
      <c r="J426" s="536">
        <v>100</v>
      </c>
      <c r="K426" s="517">
        <v>0</v>
      </c>
      <c r="L426" s="516">
        <v>36</v>
      </c>
      <c r="M426" s="517">
        <v>36</v>
      </c>
      <c r="N426" s="519">
        <v>100</v>
      </c>
    </row>
    <row r="427" spans="1:14" x14ac:dyDescent="0.3">
      <c r="A427" s="520" t="s">
        <v>687</v>
      </c>
      <c r="B427" s="538" t="s">
        <v>355</v>
      </c>
      <c r="C427" s="516">
        <v>0</v>
      </c>
      <c r="D427" s="517">
        <v>0</v>
      </c>
      <c r="E427" s="517">
        <v>0</v>
      </c>
      <c r="F427" s="536">
        <v>0</v>
      </c>
      <c r="G427" s="517">
        <v>0</v>
      </c>
      <c r="H427" s="517">
        <v>20207</v>
      </c>
      <c r="I427" s="517">
        <v>20207</v>
      </c>
      <c r="J427" s="536">
        <v>100</v>
      </c>
      <c r="K427" s="517">
        <v>0</v>
      </c>
      <c r="L427" s="516">
        <v>20207</v>
      </c>
      <c r="M427" s="517">
        <v>20207</v>
      </c>
      <c r="N427" s="519">
        <v>100</v>
      </c>
    </row>
    <row r="428" spans="1:14" x14ac:dyDescent="0.3">
      <c r="A428" s="520" t="s">
        <v>687</v>
      </c>
      <c r="B428" s="538" t="s">
        <v>357</v>
      </c>
      <c r="C428" s="516">
        <v>0</v>
      </c>
      <c r="D428" s="517">
        <v>0</v>
      </c>
      <c r="E428" s="517">
        <v>0</v>
      </c>
      <c r="F428" s="536">
        <v>0</v>
      </c>
      <c r="G428" s="517">
        <v>0</v>
      </c>
      <c r="H428" s="517">
        <v>2396</v>
      </c>
      <c r="I428" s="517">
        <v>2396</v>
      </c>
      <c r="J428" s="536">
        <v>100</v>
      </c>
      <c r="K428" s="517">
        <v>0</v>
      </c>
      <c r="L428" s="516">
        <v>2396</v>
      </c>
      <c r="M428" s="517">
        <v>2396</v>
      </c>
      <c r="N428" s="519">
        <v>100</v>
      </c>
    </row>
    <row r="429" spans="1:14" x14ac:dyDescent="0.3">
      <c r="A429" s="520" t="s">
        <v>687</v>
      </c>
      <c r="B429" s="538" t="s">
        <v>362</v>
      </c>
      <c r="C429" s="516">
        <v>0</v>
      </c>
      <c r="D429" s="517">
        <v>77</v>
      </c>
      <c r="E429" s="517">
        <v>77</v>
      </c>
      <c r="F429" s="536">
        <v>100</v>
      </c>
      <c r="G429" s="517">
        <v>0</v>
      </c>
      <c r="H429" s="517">
        <v>0</v>
      </c>
      <c r="I429" s="517">
        <v>0</v>
      </c>
      <c r="J429" s="536">
        <v>0</v>
      </c>
      <c r="K429" s="517">
        <v>0</v>
      </c>
      <c r="L429" s="516">
        <v>77</v>
      </c>
      <c r="M429" s="517">
        <v>77</v>
      </c>
      <c r="N429" s="519">
        <v>100</v>
      </c>
    </row>
    <row r="430" spans="1:14" x14ac:dyDescent="0.3">
      <c r="A430" s="520" t="s">
        <v>687</v>
      </c>
      <c r="B430" s="538" t="s">
        <v>365</v>
      </c>
      <c r="C430" s="516">
        <v>0</v>
      </c>
      <c r="D430" s="517">
        <v>10</v>
      </c>
      <c r="E430" s="517">
        <v>10</v>
      </c>
      <c r="F430" s="536">
        <v>100</v>
      </c>
      <c r="G430" s="517">
        <v>0</v>
      </c>
      <c r="H430" s="517">
        <v>0</v>
      </c>
      <c r="I430" s="517">
        <v>0</v>
      </c>
      <c r="J430" s="536">
        <v>0</v>
      </c>
      <c r="K430" s="517">
        <v>0</v>
      </c>
      <c r="L430" s="516">
        <v>10</v>
      </c>
      <c r="M430" s="517">
        <v>10</v>
      </c>
      <c r="N430" s="519">
        <v>100</v>
      </c>
    </row>
    <row r="431" spans="1:14" x14ac:dyDescent="0.3">
      <c r="A431" s="520" t="s">
        <v>687</v>
      </c>
      <c r="B431" s="538" t="s">
        <v>396</v>
      </c>
      <c r="C431" s="516">
        <v>0</v>
      </c>
      <c r="D431" s="517">
        <v>142</v>
      </c>
      <c r="E431" s="517">
        <v>142</v>
      </c>
      <c r="F431" s="536">
        <v>100</v>
      </c>
      <c r="G431" s="517">
        <v>0</v>
      </c>
      <c r="H431" s="517">
        <v>857</v>
      </c>
      <c r="I431" s="517">
        <v>857</v>
      </c>
      <c r="J431" s="536">
        <v>100</v>
      </c>
      <c r="K431" s="517">
        <v>0</v>
      </c>
      <c r="L431" s="516">
        <v>999</v>
      </c>
      <c r="M431" s="517">
        <v>999</v>
      </c>
      <c r="N431" s="519">
        <v>100</v>
      </c>
    </row>
    <row r="432" spans="1:14" x14ac:dyDescent="0.3">
      <c r="A432" s="520" t="s">
        <v>687</v>
      </c>
      <c r="B432" s="538" t="s">
        <v>397</v>
      </c>
      <c r="C432" s="516">
        <v>0</v>
      </c>
      <c r="D432" s="517">
        <v>25</v>
      </c>
      <c r="E432" s="517">
        <v>25</v>
      </c>
      <c r="F432" s="536">
        <v>100</v>
      </c>
      <c r="G432" s="517">
        <v>0</v>
      </c>
      <c r="H432" s="517">
        <v>1323</v>
      </c>
      <c r="I432" s="517">
        <v>1323</v>
      </c>
      <c r="J432" s="536">
        <v>100</v>
      </c>
      <c r="K432" s="517">
        <v>0</v>
      </c>
      <c r="L432" s="516">
        <v>1348</v>
      </c>
      <c r="M432" s="517">
        <v>1348</v>
      </c>
      <c r="N432" s="519">
        <v>100</v>
      </c>
    </row>
    <row r="433" spans="1:14" x14ac:dyDescent="0.3">
      <c r="A433" s="520" t="s">
        <v>687</v>
      </c>
      <c r="B433" s="538" t="s">
        <v>690</v>
      </c>
      <c r="C433" s="516">
        <v>0</v>
      </c>
      <c r="D433" s="517">
        <v>7</v>
      </c>
      <c r="E433" s="517">
        <v>7</v>
      </c>
      <c r="F433" s="536">
        <v>100</v>
      </c>
      <c r="G433" s="517">
        <v>0</v>
      </c>
      <c r="H433" s="517">
        <v>1084</v>
      </c>
      <c r="I433" s="517">
        <v>1084</v>
      </c>
      <c r="J433" s="536">
        <v>100</v>
      </c>
      <c r="K433" s="517">
        <v>0</v>
      </c>
      <c r="L433" s="516">
        <v>1091</v>
      </c>
      <c r="M433" s="517">
        <v>1091</v>
      </c>
      <c r="N433" s="519">
        <v>100</v>
      </c>
    </row>
    <row r="434" spans="1:14" x14ac:dyDescent="0.3">
      <c r="A434" s="520" t="s">
        <v>687</v>
      </c>
      <c r="B434" s="538" t="s">
        <v>399</v>
      </c>
      <c r="C434" s="516">
        <v>0</v>
      </c>
      <c r="D434" s="517">
        <v>22</v>
      </c>
      <c r="E434" s="517">
        <v>22</v>
      </c>
      <c r="F434" s="536">
        <v>100</v>
      </c>
      <c r="G434" s="517">
        <v>0</v>
      </c>
      <c r="H434" s="517">
        <v>0</v>
      </c>
      <c r="I434" s="517">
        <v>0</v>
      </c>
      <c r="J434" s="536">
        <v>0</v>
      </c>
      <c r="K434" s="517">
        <v>0</v>
      </c>
      <c r="L434" s="516">
        <v>22</v>
      </c>
      <c r="M434" s="517">
        <v>22</v>
      </c>
      <c r="N434" s="519">
        <v>100</v>
      </c>
    </row>
    <row r="435" spans="1:14" x14ac:dyDescent="0.3">
      <c r="A435" s="520" t="s">
        <v>687</v>
      </c>
      <c r="B435" s="538" t="s">
        <v>691</v>
      </c>
      <c r="C435" s="516">
        <v>0</v>
      </c>
      <c r="D435" s="517">
        <v>18</v>
      </c>
      <c r="E435" s="517">
        <v>18</v>
      </c>
      <c r="F435" s="536">
        <v>100</v>
      </c>
      <c r="G435" s="517">
        <v>0</v>
      </c>
      <c r="H435" s="517">
        <v>0</v>
      </c>
      <c r="I435" s="517">
        <v>0</v>
      </c>
      <c r="J435" s="536">
        <v>0</v>
      </c>
      <c r="K435" s="517">
        <v>0</v>
      </c>
      <c r="L435" s="516">
        <v>18</v>
      </c>
      <c r="M435" s="517">
        <v>18</v>
      </c>
      <c r="N435" s="519">
        <v>100</v>
      </c>
    </row>
    <row r="436" spans="1:14" x14ac:dyDescent="0.3">
      <c r="A436" s="520" t="s">
        <v>687</v>
      </c>
      <c r="B436" s="538" t="s">
        <v>692</v>
      </c>
      <c r="C436" s="516">
        <v>0</v>
      </c>
      <c r="D436" s="517">
        <v>13</v>
      </c>
      <c r="E436" s="517">
        <v>13</v>
      </c>
      <c r="F436" s="536">
        <v>100</v>
      </c>
      <c r="G436" s="517">
        <v>0</v>
      </c>
      <c r="H436" s="517">
        <v>0</v>
      </c>
      <c r="I436" s="517">
        <v>0</v>
      </c>
      <c r="J436" s="536">
        <v>0</v>
      </c>
      <c r="K436" s="517">
        <v>0</v>
      </c>
      <c r="L436" s="516">
        <v>13</v>
      </c>
      <c r="M436" s="517">
        <v>13</v>
      </c>
      <c r="N436" s="519">
        <v>100</v>
      </c>
    </row>
    <row r="437" spans="1:14" x14ac:dyDescent="0.3">
      <c r="A437" s="520" t="s">
        <v>744</v>
      </c>
      <c r="B437" s="522" t="s">
        <v>686</v>
      </c>
      <c r="C437" s="523">
        <v>8642963</v>
      </c>
      <c r="D437" s="524">
        <v>4272050</v>
      </c>
      <c r="E437" s="524">
        <v>2908850</v>
      </c>
      <c r="F437" s="525">
        <v>68.090261115857729</v>
      </c>
      <c r="G437" s="524">
        <v>1510519</v>
      </c>
      <c r="H437" s="524">
        <v>12126</v>
      </c>
      <c r="I437" s="524">
        <v>11699</v>
      </c>
      <c r="J437" s="525">
        <v>96.478640936829947</v>
      </c>
      <c r="K437" s="524">
        <v>10153482</v>
      </c>
      <c r="L437" s="523">
        <v>4284176</v>
      </c>
      <c r="M437" s="524">
        <v>2920549</v>
      </c>
      <c r="N437" s="526">
        <v>68.170612038347628</v>
      </c>
    </row>
    <row r="438" spans="1:14" x14ac:dyDescent="0.3">
      <c r="A438" s="520" t="s">
        <v>687</v>
      </c>
      <c r="B438" s="538" t="s">
        <v>745</v>
      </c>
      <c r="C438" s="516">
        <v>995</v>
      </c>
      <c r="D438" s="517">
        <v>995</v>
      </c>
      <c r="E438" s="517">
        <v>995</v>
      </c>
      <c r="F438" s="536">
        <v>100</v>
      </c>
      <c r="G438" s="517">
        <v>0</v>
      </c>
      <c r="H438" s="517">
        <v>0</v>
      </c>
      <c r="I438" s="517">
        <v>0</v>
      </c>
      <c r="J438" s="536">
        <v>0</v>
      </c>
      <c r="K438" s="517">
        <v>995</v>
      </c>
      <c r="L438" s="516">
        <v>995</v>
      </c>
      <c r="M438" s="517">
        <v>995</v>
      </c>
      <c r="N438" s="519">
        <v>100</v>
      </c>
    </row>
    <row r="439" spans="1:14" x14ac:dyDescent="0.3">
      <c r="A439" s="520" t="s">
        <v>687</v>
      </c>
      <c r="B439" s="538" t="s">
        <v>746</v>
      </c>
      <c r="C439" s="516">
        <v>1219</v>
      </c>
      <c r="D439" s="517">
        <v>1219</v>
      </c>
      <c r="E439" s="517">
        <v>1219</v>
      </c>
      <c r="F439" s="536">
        <v>100</v>
      </c>
      <c r="G439" s="517">
        <v>0</v>
      </c>
      <c r="H439" s="517">
        <v>0</v>
      </c>
      <c r="I439" s="517">
        <v>0</v>
      </c>
      <c r="J439" s="536">
        <v>0</v>
      </c>
      <c r="K439" s="517">
        <v>1219</v>
      </c>
      <c r="L439" s="516">
        <v>1219</v>
      </c>
      <c r="M439" s="517">
        <v>1219</v>
      </c>
      <c r="N439" s="519">
        <v>100</v>
      </c>
    </row>
    <row r="440" spans="1:14" x14ac:dyDescent="0.3">
      <c r="A440" s="520" t="s">
        <v>687</v>
      </c>
      <c r="B440" s="538" t="s">
        <v>344</v>
      </c>
      <c r="C440" s="516">
        <v>0</v>
      </c>
      <c r="D440" s="517">
        <v>0</v>
      </c>
      <c r="E440" s="517">
        <v>0</v>
      </c>
      <c r="F440" s="536">
        <v>0</v>
      </c>
      <c r="G440" s="517">
        <v>0</v>
      </c>
      <c r="H440" s="517">
        <v>2</v>
      </c>
      <c r="I440" s="517">
        <v>2</v>
      </c>
      <c r="J440" s="536">
        <v>100</v>
      </c>
      <c r="K440" s="517">
        <v>0</v>
      </c>
      <c r="L440" s="516">
        <v>2</v>
      </c>
      <c r="M440" s="517">
        <v>2</v>
      </c>
      <c r="N440" s="519">
        <v>100</v>
      </c>
    </row>
    <row r="441" spans="1:14" x14ac:dyDescent="0.3">
      <c r="A441" s="520" t="s">
        <v>687</v>
      </c>
      <c r="B441" s="538" t="s">
        <v>346</v>
      </c>
      <c r="C441" s="516">
        <v>0</v>
      </c>
      <c r="D441" s="517">
        <v>0</v>
      </c>
      <c r="E441" s="517">
        <v>0</v>
      </c>
      <c r="F441" s="536">
        <v>0</v>
      </c>
      <c r="G441" s="517">
        <v>0</v>
      </c>
      <c r="H441" s="517">
        <v>13</v>
      </c>
      <c r="I441" s="517">
        <v>7</v>
      </c>
      <c r="J441" s="536">
        <v>53.846153846153847</v>
      </c>
      <c r="K441" s="517">
        <v>0</v>
      </c>
      <c r="L441" s="516">
        <v>13</v>
      </c>
      <c r="M441" s="517">
        <v>7</v>
      </c>
      <c r="N441" s="519">
        <v>53.846153846153847</v>
      </c>
    </row>
    <row r="442" spans="1:14" x14ac:dyDescent="0.3">
      <c r="A442" s="520" t="s">
        <v>687</v>
      </c>
      <c r="B442" s="538" t="s">
        <v>348</v>
      </c>
      <c r="C442" s="516">
        <v>0</v>
      </c>
      <c r="D442" s="517">
        <v>4781</v>
      </c>
      <c r="E442" s="517">
        <v>4781</v>
      </c>
      <c r="F442" s="536">
        <v>100</v>
      </c>
      <c r="G442" s="517">
        <v>0</v>
      </c>
      <c r="H442" s="517">
        <v>5088</v>
      </c>
      <c r="I442" s="517">
        <v>5088</v>
      </c>
      <c r="J442" s="536">
        <v>100</v>
      </c>
      <c r="K442" s="517">
        <v>0</v>
      </c>
      <c r="L442" s="516">
        <v>9869</v>
      </c>
      <c r="M442" s="517">
        <v>9869</v>
      </c>
      <c r="N442" s="519">
        <v>100</v>
      </c>
    </row>
    <row r="443" spans="1:14" x14ac:dyDescent="0.3">
      <c r="A443" s="520" t="s">
        <v>687</v>
      </c>
      <c r="B443" s="538" t="s">
        <v>694</v>
      </c>
      <c r="C443" s="516">
        <v>0</v>
      </c>
      <c r="D443" s="517">
        <v>12033</v>
      </c>
      <c r="E443" s="517">
        <v>12033</v>
      </c>
      <c r="F443" s="536">
        <v>100</v>
      </c>
      <c r="G443" s="517">
        <v>0</v>
      </c>
      <c r="H443" s="517">
        <v>0</v>
      </c>
      <c r="I443" s="517">
        <v>0</v>
      </c>
      <c r="J443" s="536">
        <v>0</v>
      </c>
      <c r="K443" s="517">
        <v>0</v>
      </c>
      <c r="L443" s="516">
        <v>12033</v>
      </c>
      <c r="M443" s="517">
        <v>12033</v>
      </c>
      <c r="N443" s="519">
        <v>100</v>
      </c>
    </row>
    <row r="444" spans="1:14" x14ac:dyDescent="0.3">
      <c r="A444" s="520" t="s">
        <v>687</v>
      </c>
      <c r="B444" s="538" t="s">
        <v>747</v>
      </c>
      <c r="C444" s="516">
        <v>0</v>
      </c>
      <c r="D444" s="517">
        <v>0</v>
      </c>
      <c r="E444" s="517">
        <v>0</v>
      </c>
      <c r="F444" s="536">
        <v>0</v>
      </c>
      <c r="G444" s="517">
        <v>0</v>
      </c>
      <c r="H444" s="517">
        <v>0</v>
      </c>
      <c r="I444" s="517">
        <v>0</v>
      </c>
      <c r="J444" s="536">
        <v>0</v>
      </c>
      <c r="K444" s="517">
        <v>0</v>
      </c>
      <c r="L444" s="516">
        <v>0</v>
      </c>
      <c r="M444" s="517">
        <v>0</v>
      </c>
      <c r="N444" s="519">
        <v>0</v>
      </c>
    </row>
    <row r="445" spans="1:14" x14ac:dyDescent="0.3">
      <c r="A445" s="520" t="s">
        <v>687</v>
      </c>
      <c r="B445" s="538" t="s">
        <v>748</v>
      </c>
      <c r="C445" s="516">
        <v>0</v>
      </c>
      <c r="D445" s="517">
        <v>0</v>
      </c>
      <c r="E445" s="517">
        <v>0</v>
      </c>
      <c r="F445" s="536">
        <v>0</v>
      </c>
      <c r="G445" s="517">
        <v>0</v>
      </c>
      <c r="H445" s="517">
        <v>0</v>
      </c>
      <c r="I445" s="517">
        <v>0</v>
      </c>
      <c r="J445" s="536">
        <v>0</v>
      </c>
      <c r="K445" s="517">
        <v>0</v>
      </c>
      <c r="L445" s="516">
        <v>0</v>
      </c>
      <c r="M445" s="517">
        <v>0</v>
      </c>
      <c r="N445" s="519">
        <v>0</v>
      </c>
    </row>
    <row r="446" spans="1:14" x14ac:dyDescent="0.3">
      <c r="A446" s="520" t="s">
        <v>687</v>
      </c>
      <c r="B446" s="538" t="s">
        <v>355</v>
      </c>
      <c r="C446" s="516">
        <v>38800</v>
      </c>
      <c r="D446" s="517">
        <v>0</v>
      </c>
      <c r="E446" s="517">
        <v>0</v>
      </c>
      <c r="F446" s="536">
        <v>0</v>
      </c>
      <c r="G446" s="517">
        <v>0</v>
      </c>
      <c r="H446" s="517">
        <v>0</v>
      </c>
      <c r="I446" s="517">
        <v>0</v>
      </c>
      <c r="J446" s="536">
        <v>0</v>
      </c>
      <c r="K446" s="517">
        <v>38800</v>
      </c>
      <c r="L446" s="516">
        <v>0</v>
      </c>
      <c r="M446" s="517">
        <v>0</v>
      </c>
      <c r="N446" s="519">
        <v>0</v>
      </c>
    </row>
    <row r="447" spans="1:14" x14ac:dyDescent="0.3">
      <c r="A447" s="520" t="s">
        <v>687</v>
      </c>
      <c r="B447" s="538" t="s">
        <v>362</v>
      </c>
      <c r="C447" s="516">
        <v>277000</v>
      </c>
      <c r="D447" s="517">
        <v>0</v>
      </c>
      <c r="E447" s="517">
        <v>0</v>
      </c>
      <c r="F447" s="536">
        <v>0</v>
      </c>
      <c r="G447" s="517">
        <v>0</v>
      </c>
      <c r="H447" s="517">
        <v>0</v>
      </c>
      <c r="I447" s="517">
        <v>0</v>
      </c>
      <c r="J447" s="536">
        <v>0</v>
      </c>
      <c r="K447" s="517">
        <v>277000</v>
      </c>
      <c r="L447" s="516">
        <v>0</v>
      </c>
      <c r="M447" s="517">
        <v>0</v>
      </c>
      <c r="N447" s="519">
        <v>0</v>
      </c>
    </row>
    <row r="448" spans="1:14" x14ac:dyDescent="0.3">
      <c r="A448" s="520" t="s">
        <v>687</v>
      </c>
      <c r="B448" s="538" t="s">
        <v>380</v>
      </c>
      <c r="C448" s="516">
        <v>14200</v>
      </c>
      <c r="D448" s="517">
        <v>0</v>
      </c>
      <c r="E448" s="517">
        <v>0</v>
      </c>
      <c r="F448" s="536">
        <v>0</v>
      </c>
      <c r="G448" s="517">
        <v>0</v>
      </c>
      <c r="H448" s="517">
        <v>0</v>
      </c>
      <c r="I448" s="517">
        <v>0</v>
      </c>
      <c r="J448" s="536">
        <v>0</v>
      </c>
      <c r="K448" s="517">
        <v>14200</v>
      </c>
      <c r="L448" s="516">
        <v>0</v>
      </c>
      <c r="M448" s="517">
        <v>0</v>
      </c>
      <c r="N448" s="519">
        <v>0</v>
      </c>
    </row>
    <row r="449" spans="1:14" x14ac:dyDescent="0.3">
      <c r="A449" s="520" t="s">
        <v>687</v>
      </c>
      <c r="B449" s="538" t="s">
        <v>749</v>
      </c>
      <c r="C449" s="516">
        <v>0</v>
      </c>
      <c r="D449" s="517">
        <v>0</v>
      </c>
      <c r="E449" s="517">
        <v>0</v>
      </c>
      <c r="F449" s="536">
        <v>0</v>
      </c>
      <c r="G449" s="517">
        <v>0</v>
      </c>
      <c r="H449" s="517">
        <v>0</v>
      </c>
      <c r="I449" s="517">
        <v>0</v>
      </c>
      <c r="J449" s="536">
        <v>0</v>
      </c>
      <c r="K449" s="517">
        <v>0</v>
      </c>
      <c r="L449" s="516">
        <v>0</v>
      </c>
      <c r="M449" s="517">
        <v>0</v>
      </c>
      <c r="N449" s="519">
        <v>0</v>
      </c>
    </row>
    <row r="450" spans="1:14" x14ac:dyDescent="0.3">
      <c r="A450" s="520" t="s">
        <v>687</v>
      </c>
      <c r="B450" s="538" t="s">
        <v>390</v>
      </c>
      <c r="C450" s="516">
        <v>0</v>
      </c>
      <c r="D450" s="517">
        <v>0</v>
      </c>
      <c r="E450" s="517">
        <v>0</v>
      </c>
      <c r="F450" s="536">
        <v>0</v>
      </c>
      <c r="G450" s="517">
        <v>0</v>
      </c>
      <c r="H450" s="517">
        <v>0</v>
      </c>
      <c r="I450" s="517">
        <v>0</v>
      </c>
      <c r="J450" s="536">
        <v>0</v>
      </c>
      <c r="K450" s="517">
        <v>0</v>
      </c>
      <c r="L450" s="516">
        <v>0</v>
      </c>
      <c r="M450" s="517">
        <v>0</v>
      </c>
      <c r="N450" s="519">
        <v>0</v>
      </c>
    </row>
    <row r="451" spans="1:14" x14ac:dyDescent="0.3">
      <c r="A451" s="520" t="s">
        <v>687</v>
      </c>
      <c r="B451" s="538" t="s">
        <v>392</v>
      </c>
      <c r="C451" s="516">
        <v>0</v>
      </c>
      <c r="D451" s="517">
        <v>0</v>
      </c>
      <c r="E451" s="517">
        <v>0</v>
      </c>
      <c r="F451" s="536">
        <v>0</v>
      </c>
      <c r="G451" s="517">
        <v>0</v>
      </c>
      <c r="H451" s="517">
        <v>0</v>
      </c>
      <c r="I451" s="517">
        <v>0</v>
      </c>
      <c r="J451" s="536">
        <v>0</v>
      </c>
      <c r="K451" s="517">
        <v>0</v>
      </c>
      <c r="L451" s="516">
        <v>0</v>
      </c>
      <c r="M451" s="517">
        <v>0</v>
      </c>
      <c r="N451" s="519">
        <v>0</v>
      </c>
    </row>
    <row r="452" spans="1:14" x14ac:dyDescent="0.3">
      <c r="A452" s="520" t="s">
        <v>687</v>
      </c>
      <c r="B452" s="538" t="s">
        <v>394</v>
      </c>
      <c r="C452" s="516">
        <v>0</v>
      </c>
      <c r="D452" s="517">
        <v>0</v>
      </c>
      <c r="E452" s="517">
        <v>0</v>
      </c>
      <c r="F452" s="536">
        <v>0</v>
      </c>
      <c r="G452" s="517">
        <v>0</v>
      </c>
      <c r="H452" s="517">
        <v>0</v>
      </c>
      <c r="I452" s="517">
        <v>0</v>
      </c>
      <c r="J452" s="536">
        <v>0</v>
      </c>
      <c r="K452" s="517">
        <v>0</v>
      </c>
      <c r="L452" s="516">
        <v>0</v>
      </c>
      <c r="M452" s="517">
        <v>0</v>
      </c>
      <c r="N452" s="519">
        <v>0</v>
      </c>
    </row>
    <row r="453" spans="1:14" x14ac:dyDescent="0.3">
      <c r="A453" s="520" t="s">
        <v>687</v>
      </c>
      <c r="B453" s="538" t="s">
        <v>709</v>
      </c>
      <c r="C453" s="516">
        <v>0</v>
      </c>
      <c r="D453" s="517">
        <v>0</v>
      </c>
      <c r="E453" s="517">
        <v>0</v>
      </c>
      <c r="F453" s="536">
        <v>0</v>
      </c>
      <c r="G453" s="517">
        <v>0</v>
      </c>
      <c r="H453" s="517">
        <v>0</v>
      </c>
      <c r="I453" s="517">
        <v>0</v>
      </c>
      <c r="J453" s="536">
        <v>0</v>
      </c>
      <c r="K453" s="517">
        <v>0</v>
      </c>
      <c r="L453" s="516">
        <v>0</v>
      </c>
      <c r="M453" s="517">
        <v>0</v>
      </c>
      <c r="N453" s="519">
        <v>0</v>
      </c>
    </row>
    <row r="454" spans="1:14" x14ac:dyDescent="0.3">
      <c r="A454" s="520" t="s">
        <v>750</v>
      </c>
      <c r="B454" s="522" t="s">
        <v>686</v>
      </c>
      <c r="C454" s="523">
        <v>82461</v>
      </c>
      <c r="D454" s="524">
        <v>84897</v>
      </c>
      <c r="E454" s="524">
        <v>84879</v>
      </c>
      <c r="F454" s="525">
        <v>99.978797837379403</v>
      </c>
      <c r="G454" s="524">
        <v>1139</v>
      </c>
      <c r="H454" s="524">
        <v>2040</v>
      </c>
      <c r="I454" s="524">
        <v>2040</v>
      </c>
      <c r="J454" s="525">
        <v>100</v>
      </c>
      <c r="K454" s="524">
        <v>83600</v>
      </c>
      <c r="L454" s="523">
        <v>86937</v>
      </c>
      <c r="M454" s="524">
        <v>86919</v>
      </c>
      <c r="N454" s="526">
        <v>99.979295351806485</v>
      </c>
    </row>
    <row r="455" spans="1:14" x14ac:dyDescent="0.3">
      <c r="A455" s="520" t="s">
        <v>687</v>
      </c>
      <c r="B455" s="538" t="s">
        <v>344</v>
      </c>
      <c r="C455" s="516">
        <v>0</v>
      </c>
      <c r="D455" s="517">
        <v>0</v>
      </c>
      <c r="E455" s="517">
        <v>0</v>
      </c>
      <c r="F455" s="536">
        <v>0</v>
      </c>
      <c r="G455" s="517">
        <v>0</v>
      </c>
      <c r="H455" s="517">
        <v>873</v>
      </c>
      <c r="I455" s="517">
        <v>873</v>
      </c>
      <c r="J455" s="536">
        <v>100</v>
      </c>
      <c r="K455" s="517">
        <v>0</v>
      </c>
      <c r="L455" s="516">
        <v>873</v>
      </c>
      <c r="M455" s="517">
        <v>873</v>
      </c>
      <c r="N455" s="519">
        <v>100</v>
      </c>
    </row>
    <row r="456" spans="1:14" x14ac:dyDescent="0.3">
      <c r="A456" s="520" t="s">
        <v>687</v>
      </c>
      <c r="B456" s="538" t="s">
        <v>346</v>
      </c>
      <c r="C456" s="516">
        <v>0</v>
      </c>
      <c r="D456" s="517">
        <v>0</v>
      </c>
      <c r="E456" s="517">
        <v>0</v>
      </c>
      <c r="F456" s="536">
        <v>0</v>
      </c>
      <c r="G456" s="517">
        <v>0</v>
      </c>
      <c r="H456" s="517">
        <v>14</v>
      </c>
      <c r="I456" s="517">
        <v>14</v>
      </c>
      <c r="J456" s="536">
        <v>100</v>
      </c>
      <c r="K456" s="517">
        <v>0</v>
      </c>
      <c r="L456" s="516">
        <v>14</v>
      </c>
      <c r="M456" s="517">
        <v>14</v>
      </c>
      <c r="N456" s="519">
        <v>100</v>
      </c>
    </row>
    <row r="457" spans="1:14" x14ac:dyDescent="0.3">
      <c r="A457" s="520" t="s">
        <v>687</v>
      </c>
      <c r="B457" s="538" t="s">
        <v>348</v>
      </c>
      <c r="C457" s="516">
        <v>0</v>
      </c>
      <c r="D457" s="517">
        <v>0</v>
      </c>
      <c r="E457" s="517">
        <v>0</v>
      </c>
      <c r="F457" s="536">
        <v>0</v>
      </c>
      <c r="G457" s="517">
        <v>0</v>
      </c>
      <c r="H457" s="517">
        <v>141</v>
      </c>
      <c r="I457" s="517">
        <v>141</v>
      </c>
      <c r="J457" s="536">
        <v>100</v>
      </c>
      <c r="K457" s="517">
        <v>0</v>
      </c>
      <c r="L457" s="516">
        <v>141</v>
      </c>
      <c r="M457" s="517">
        <v>141</v>
      </c>
      <c r="N457" s="519">
        <v>100</v>
      </c>
    </row>
    <row r="458" spans="1:14" x14ac:dyDescent="0.3">
      <c r="A458" s="520" t="s">
        <v>687</v>
      </c>
      <c r="B458" s="538" t="s">
        <v>357</v>
      </c>
      <c r="C458" s="516">
        <v>0</v>
      </c>
      <c r="D458" s="517">
        <v>522</v>
      </c>
      <c r="E458" s="517">
        <v>522</v>
      </c>
      <c r="F458" s="536">
        <v>100</v>
      </c>
      <c r="G458" s="517">
        <v>0</v>
      </c>
      <c r="H458" s="517">
        <v>5</v>
      </c>
      <c r="I458" s="517">
        <v>5</v>
      </c>
      <c r="J458" s="536">
        <v>100</v>
      </c>
      <c r="K458" s="517">
        <v>0</v>
      </c>
      <c r="L458" s="516">
        <v>527</v>
      </c>
      <c r="M458" s="517">
        <v>527</v>
      </c>
      <c r="N458" s="519">
        <v>100</v>
      </c>
    </row>
    <row r="459" spans="1:14" x14ac:dyDescent="0.3">
      <c r="A459" s="520" t="s">
        <v>687</v>
      </c>
      <c r="B459" s="538" t="s">
        <v>396</v>
      </c>
      <c r="C459" s="516">
        <v>0</v>
      </c>
      <c r="D459" s="517">
        <v>785</v>
      </c>
      <c r="E459" s="517">
        <v>785</v>
      </c>
      <c r="F459" s="536">
        <v>100</v>
      </c>
      <c r="G459" s="517">
        <v>0</v>
      </c>
      <c r="H459" s="517">
        <v>111</v>
      </c>
      <c r="I459" s="517">
        <v>111</v>
      </c>
      <c r="J459" s="536">
        <v>100</v>
      </c>
      <c r="K459" s="517">
        <v>0</v>
      </c>
      <c r="L459" s="516">
        <v>896</v>
      </c>
      <c r="M459" s="517">
        <v>896</v>
      </c>
      <c r="N459" s="519">
        <v>100</v>
      </c>
    </row>
    <row r="460" spans="1:14" x14ac:dyDescent="0.3">
      <c r="A460" s="520" t="s">
        <v>687</v>
      </c>
      <c r="B460" s="538" t="s">
        <v>397</v>
      </c>
      <c r="C460" s="516">
        <v>0</v>
      </c>
      <c r="D460" s="517">
        <v>60</v>
      </c>
      <c r="E460" s="517">
        <v>60</v>
      </c>
      <c r="F460" s="536">
        <v>100</v>
      </c>
      <c r="G460" s="517">
        <v>0</v>
      </c>
      <c r="H460" s="517">
        <v>12</v>
      </c>
      <c r="I460" s="517">
        <v>12</v>
      </c>
      <c r="J460" s="536">
        <v>100</v>
      </c>
      <c r="K460" s="517">
        <v>0</v>
      </c>
      <c r="L460" s="516">
        <v>72</v>
      </c>
      <c r="M460" s="517">
        <v>72</v>
      </c>
      <c r="N460" s="519">
        <v>100</v>
      </c>
    </row>
    <row r="461" spans="1:14" x14ac:dyDescent="0.3">
      <c r="A461" s="520" t="s">
        <v>751</v>
      </c>
      <c r="B461" s="522" t="s">
        <v>686</v>
      </c>
      <c r="C461" s="523">
        <v>1115</v>
      </c>
      <c r="D461" s="524">
        <v>2257</v>
      </c>
      <c r="E461" s="524">
        <v>2167</v>
      </c>
      <c r="F461" s="525">
        <v>96.012405848471431</v>
      </c>
      <c r="G461" s="524">
        <v>6</v>
      </c>
      <c r="H461" s="524">
        <v>0</v>
      </c>
      <c r="I461" s="524">
        <v>0</v>
      </c>
      <c r="J461" s="525">
        <v>0</v>
      </c>
      <c r="K461" s="524">
        <v>1121</v>
      </c>
      <c r="L461" s="523">
        <v>2257</v>
      </c>
      <c r="M461" s="524">
        <v>2167</v>
      </c>
      <c r="N461" s="526">
        <v>96.012405848471431</v>
      </c>
    </row>
    <row r="462" spans="1:14" x14ac:dyDescent="0.3">
      <c r="A462" s="520" t="s">
        <v>687</v>
      </c>
      <c r="B462" s="538" t="s">
        <v>348</v>
      </c>
      <c r="C462" s="516">
        <v>0</v>
      </c>
      <c r="D462" s="517">
        <v>0</v>
      </c>
      <c r="E462" s="517">
        <v>0</v>
      </c>
      <c r="F462" s="536">
        <v>0</v>
      </c>
      <c r="G462" s="517">
        <v>0</v>
      </c>
      <c r="H462" s="517">
        <v>5</v>
      </c>
      <c r="I462" s="517">
        <v>5</v>
      </c>
      <c r="J462" s="536">
        <v>100</v>
      </c>
      <c r="K462" s="517">
        <v>0</v>
      </c>
      <c r="L462" s="516">
        <v>5</v>
      </c>
      <c r="M462" s="517">
        <v>5</v>
      </c>
      <c r="N462" s="519">
        <v>100</v>
      </c>
    </row>
    <row r="463" spans="1:14" ht="27" thickBot="1" x14ac:dyDescent="0.35">
      <c r="A463" s="533" t="s">
        <v>752</v>
      </c>
      <c r="B463" s="539" t="s">
        <v>686</v>
      </c>
      <c r="C463" s="523">
        <v>0</v>
      </c>
      <c r="D463" s="524">
        <v>3119</v>
      </c>
      <c r="E463" s="524">
        <v>2872</v>
      </c>
      <c r="F463" s="534">
        <v>92.080795126643153</v>
      </c>
      <c r="G463" s="524">
        <v>0</v>
      </c>
      <c r="H463" s="524">
        <v>73</v>
      </c>
      <c r="I463" s="524">
        <v>73</v>
      </c>
      <c r="J463" s="534">
        <v>100</v>
      </c>
      <c r="K463" s="524">
        <v>0</v>
      </c>
      <c r="L463" s="523">
        <v>3192</v>
      </c>
      <c r="M463" s="524">
        <v>2945</v>
      </c>
      <c r="N463" s="526">
        <v>92.261904761904773</v>
      </c>
    </row>
    <row r="464" spans="1:14" ht="15" thickBot="1" x14ac:dyDescent="0.35">
      <c r="A464" s="540" t="s">
        <v>753</v>
      </c>
      <c r="B464" s="541"/>
      <c r="C464" s="541">
        <v>24697596</v>
      </c>
      <c r="D464" s="541">
        <v>23293537</v>
      </c>
      <c r="E464" s="541">
        <v>21771263</v>
      </c>
      <c r="F464" s="542">
        <v>93.46482245268291</v>
      </c>
      <c r="G464" s="541">
        <v>2906212</v>
      </c>
      <c r="H464" s="541">
        <v>2442524</v>
      </c>
      <c r="I464" s="541">
        <v>2440161</v>
      </c>
      <c r="J464" s="542">
        <v>99.903255812430089</v>
      </c>
      <c r="K464" s="541">
        <v>27603808</v>
      </c>
      <c r="L464" s="541">
        <v>25736061</v>
      </c>
      <c r="M464" s="541">
        <v>24211424</v>
      </c>
      <c r="N464" s="543">
        <v>94.07587276079272</v>
      </c>
    </row>
    <row r="465" spans="1:14" ht="15" thickTop="1" x14ac:dyDescent="0.3">
      <c r="A465" s="504"/>
      <c r="B465" s="504"/>
      <c r="C465" s="504"/>
      <c r="D465" s="504"/>
      <c r="E465" s="504"/>
      <c r="F465" s="504"/>
      <c r="G465" s="504"/>
      <c r="H465" s="504"/>
      <c r="I465" s="504"/>
      <c r="J465" s="504"/>
      <c r="K465" s="504"/>
      <c r="L465" s="504"/>
      <c r="M465" s="504"/>
      <c r="N465" s="504"/>
    </row>
  </sheetData>
  <mergeCells count="7">
    <mergeCell ref="A1:N1"/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1"/>
  <sheetViews>
    <sheetView workbookViewId="0"/>
  </sheetViews>
  <sheetFormatPr defaultColWidth="8.33203125" defaultRowHeight="13.2" x14ac:dyDescent="0.25"/>
  <cols>
    <col min="1" max="1" width="8.44140625" style="548" customWidth="1"/>
    <col min="2" max="2" width="32.77734375" style="545" customWidth="1"/>
    <col min="3" max="4" width="9.88671875" style="545" customWidth="1"/>
    <col min="5" max="5" width="11.44140625" style="545" customWidth="1"/>
    <col min="6" max="6" width="12.6640625" style="549" customWidth="1"/>
    <col min="7" max="7" width="10.44140625" style="545" customWidth="1"/>
    <col min="8" max="8" width="10.109375" style="545" customWidth="1"/>
    <col min="9" max="9" width="11.88671875" style="545" customWidth="1"/>
    <col min="10" max="10" width="12.33203125" style="549" customWidth="1"/>
    <col min="11" max="11" width="9.88671875" style="545" customWidth="1"/>
    <col min="12" max="12" width="10" style="545" customWidth="1"/>
    <col min="13" max="13" width="11" style="545" customWidth="1"/>
    <col min="14" max="14" width="12.5546875" style="549" customWidth="1"/>
    <col min="15" max="19" width="8.77734375" style="545" customWidth="1"/>
    <col min="20" max="256" width="8.33203125" style="545"/>
    <col min="257" max="257" width="8.44140625" style="545" customWidth="1"/>
    <col min="258" max="258" width="32.77734375" style="545" customWidth="1"/>
    <col min="259" max="260" width="9.88671875" style="545" customWidth="1"/>
    <col min="261" max="261" width="11.44140625" style="545" customWidth="1"/>
    <col min="262" max="262" width="12.6640625" style="545" customWidth="1"/>
    <col min="263" max="263" width="10.44140625" style="545" customWidth="1"/>
    <col min="264" max="264" width="10.109375" style="545" customWidth="1"/>
    <col min="265" max="265" width="11.88671875" style="545" customWidth="1"/>
    <col min="266" max="266" width="12.33203125" style="545" customWidth="1"/>
    <col min="267" max="267" width="9.88671875" style="545" customWidth="1"/>
    <col min="268" max="268" width="10" style="545" customWidth="1"/>
    <col min="269" max="269" width="11" style="545" customWidth="1"/>
    <col min="270" max="270" width="12.5546875" style="545" customWidth="1"/>
    <col min="271" max="275" width="8.77734375" style="545" customWidth="1"/>
    <col min="276" max="512" width="8.33203125" style="545"/>
    <col min="513" max="513" width="8.44140625" style="545" customWidth="1"/>
    <col min="514" max="514" width="32.77734375" style="545" customWidth="1"/>
    <col min="515" max="516" width="9.88671875" style="545" customWidth="1"/>
    <col min="517" max="517" width="11.44140625" style="545" customWidth="1"/>
    <col min="518" max="518" width="12.6640625" style="545" customWidth="1"/>
    <col min="519" max="519" width="10.44140625" style="545" customWidth="1"/>
    <col min="520" max="520" width="10.109375" style="545" customWidth="1"/>
    <col min="521" max="521" width="11.88671875" style="545" customWidth="1"/>
    <col min="522" max="522" width="12.33203125" style="545" customWidth="1"/>
    <col min="523" max="523" width="9.88671875" style="545" customWidth="1"/>
    <col min="524" max="524" width="10" style="545" customWidth="1"/>
    <col min="525" max="525" width="11" style="545" customWidth="1"/>
    <col min="526" max="526" width="12.5546875" style="545" customWidth="1"/>
    <col min="527" max="531" width="8.77734375" style="545" customWidth="1"/>
    <col min="532" max="768" width="8.33203125" style="545"/>
    <col min="769" max="769" width="8.44140625" style="545" customWidth="1"/>
    <col min="770" max="770" width="32.77734375" style="545" customWidth="1"/>
    <col min="771" max="772" width="9.88671875" style="545" customWidth="1"/>
    <col min="773" max="773" width="11.44140625" style="545" customWidth="1"/>
    <col min="774" max="774" width="12.6640625" style="545" customWidth="1"/>
    <col min="775" max="775" width="10.44140625" style="545" customWidth="1"/>
    <col min="776" max="776" width="10.109375" style="545" customWidth="1"/>
    <col min="777" max="777" width="11.88671875" style="545" customWidth="1"/>
    <col min="778" max="778" width="12.33203125" style="545" customWidth="1"/>
    <col min="779" max="779" width="9.88671875" style="545" customWidth="1"/>
    <col min="780" max="780" width="10" style="545" customWidth="1"/>
    <col min="781" max="781" width="11" style="545" customWidth="1"/>
    <col min="782" max="782" width="12.5546875" style="545" customWidth="1"/>
    <col min="783" max="787" width="8.77734375" style="545" customWidth="1"/>
    <col min="788" max="1024" width="8.33203125" style="545"/>
    <col min="1025" max="1025" width="8.44140625" style="545" customWidth="1"/>
    <col min="1026" max="1026" width="32.77734375" style="545" customWidth="1"/>
    <col min="1027" max="1028" width="9.88671875" style="545" customWidth="1"/>
    <col min="1029" max="1029" width="11.44140625" style="545" customWidth="1"/>
    <col min="1030" max="1030" width="12.6640625" style="545" customWidth="1"/>
    <col min="1031" max="1031" width="10.44140625" style="545" customWidth="1"/>
    <col min="1032" max="1032" width="10.109375" style="545" customWidth="1"/>
    <col min="1033" max="1033" width="11.88671875" style="545" customWidth="1"/>
    <col min="1034" max="1034" width="12.33203125" style="545" customWidth="1"/>
    <col min="1035" max="1035" width="9.88671875" style="545" customWidth="1"/>
    <col min="1036" max="1036" width="10" style="545" customWidth="1"/>
    <col min="1037" max="1037" width="11" style="545" customWidth="1"/>
    <col min="1038" max="1038" width="12.5546875" style="545" customWidth="1"/>
    <col min="1039" max="1043" width="8.77734375" style="545" customWidth="1"/>
    <col min="1044" max="1280" width="8.33203125" style="545"/>
    <col min="1281" max="1281" width="8.44140625" style="545" customWidth="1"/>
    <col min="1282" max="1282" width="32.77734375" style="545" customWidth="1"/>
    <col min="1283" max="1284" width="9.88671875" style="545" customWidth="1"/>
    <col min="1285" max="1285" width="11.44140625" style="545" customWidth="1"/>
    <col min="1286" max="1286" width="12.6640625" style="545" customWidth="1"/>
    <col min="1287" max="1287" width="10.44140625" style="545" customWidth="1"/>
    <col min="1288" max="1288" width="10.109375" style="545" customWidth="1"/>
    <col min="1289" max="1289" width="11.88671875" style="545" customWidth="1"/>
    <col min="1290" max="1290" width="12.33203125" style="545" customWidth="1"/>
    <col min="1291" max="1291" width="9.88671875" style="545" customWidth="1"/>
    <col min="1292" max="1292" width="10" style="545" customWidth="1"/>
    <col min="1293" max="1293" width="11" style="545" customWidth="1"/>
    <col min="1294" max="1294" width="12.5546875" style="545" customWidth="1"/>
    <col min="1295" max="1299" width="8.77734375" style="545" customWidth="1"/>
    <col min="1300" max="1536" width="8.33203125" style="545"/>
    <col min="1537" max="1537" width="8.44140625" style="545" customWidth="1"/>
    <col min="1538" max="1538" width="32.77734375" style="545" customWidth="1"/>
    <col min="1539" max="1540" width="9.88671875" style="545" customWidth="1"/>
    <col min="1541" max="1541" width="11.44140625" style="545" customWidth="1"/>
    <col min="1542" max="1542" width="12.6640625" style="545" customWidth="1"/>
    <col min="1543" max="1543" width="10.44140625" style="545" customWidth="1"/>
    <col min="1544" max="1544" width="10.109375" style="545" customWidth="1"/>
    <col min="1545" max="1545" width="11.88671875" style="545" customWidth="1"/>
    <col min="1546" max="1546" width="12.33203125" style="545" customWidth="1"/>
    <col min="1547" max="1547" width="9.88671875" style="545" customWidth="1"/>
    <col min="1548" max="1548" width="10" style="545" customWidth="1"/>
    <col min="1549" max="1549" width="11" style="545" customWidth="1"/>
    <col min="1550" max="1550" width="12.5546875" style="545" customWidth="1"/>
    <col min="1551" max="1555" width="8.77734375" style="545" customWidth="1"/>
    <col min="1556" max="1792" width="8.33203125" style="545"/>
    <col min="1793" max="1793" width="8.44140625" style="545" customWidth="1"/>
    <col min="1794" max="1794" width="32.77734375" style="545" customWidth="1"/>
    <col min="1795" max="1796" width="9.88671875" style="545" customWidth="1"/>
    <col min="1797" max="1797" width="11.44140625" style="545" customWidth="1"/>
    <col min="1798" max="1798" width="12.6640625" style="545" customWidth="1"/>
    <col min="1799" max="1799" width="10.44140625" style="545" customWidth="1"/>
    <col min="1800" max="1800" width="10.109375" style="545" customWidth="1"/>
    <col min="1801" max="1801" width="11.88671875" style="545" customWidth="1"/>
    <col min="1802" max="1802" width="12.33203125" style="545" customWidth="1"/>
    <col min="1803" max="1803" width="9.88671875" style="545" customWidth="1"/>
    <col min="1804" max="1804" width="10" style="545" customWidth="1"/>
    <col min="1805" max="1805" width="11" style="545" customWidth="1"/>
    <col min="1806" max="1806" width="12.5546875" style="545" customWidth="1"/>
    <col min="1807" max="1811" width="8.77734375" style="545" customWidth="1"/>
    <col min="1812" max="2048" width="8.33203125" style="545"/>
    <col min="2049" max="2049" width="8.44140625" style="545" customWidth="1"/>
    <col min="2050" max="2050" width="32.77734375" style="545" customWidth="1"/>
    <col min="2051" max="2052" width="9.88671875" style="545" customWidth="1"/>
    <col min="2053" max="2053" width="11.44140625" style="545" customWidth="1"/>
    <col min="2054" max="2054" width="12.6640625" style="545" customWidth="1"/>
    <col min="2055" max="2055" width="10.44140625" style="545" customWidth="1"/>
    <col min="2056" max="2056" width="10.109375" style="545" customWidth="1"/>
    <col min="2057" max="2057" width="11.88671875" style="545" customWidth="1"/>
    <col min="2058" max="2058" width="12.33203125" style="545" customWidth="1"/>
    <col min="2059" max="2059" width="9.88671875" style="545" customWidth="1"/>
    <col min="2060" max="2060" width="10" style="545" customWidth="1"/>
    <col min="2061" max="2061" width="11" style="545" customWidth="1"/>
    <col min="2062" max="2062" width="12.5546875" style="545" customWidth="1"/>
    <col min="2063" max="2067" width="8.77734375" style="545" customWidth="1"/>
    <col min="2068" max="2304" width="8.33203125" style="545"/>
    <col min="2305" max="2305" width="8.44140625" style="545" customWidth="1"/>
    <col min="2306" max="2306" width="32.77734375" style="545" customWidth="1"/>
    <col min="2307" max="2308" width="9.88671875" style="545" customWidth="1"/>
    <col min="2309" max="2309" width="11.44140625" style="545" customWidth="1"/>
    <col min="2310" max="2310" width="12.6640625" style="545" customWidth="1"/>
    <col min="2311" max="2311" width="10.44140625" style="545" customWidth="1"/>
    <col min="2312" max="2312" width="10.109375" style="545" customWidth="1"/>
    <col min="2313" max="2313" width="11.88671875" style="545" customWidth="1"/>
    <col min="2314" max="2314" width="12.33203125" style="545" customWidth="1"/>
    <col min="2315" max="2315" width="9.88671875" style="545" customWidth="1"/>
    <col min="2316" max="2316" width="10" style="545" customWidth="1"/>
    <col min="2317" max="2317" width="11" style="545" customWidth="1"/>
    <col min="2318" max="2318" width="12.5546875" style="545" customWidth="1"/>
    <col min="2319" max="2323" width="8.77734375" style="545" customWidth="1"/>
    <col min="2324" max="2560" width="8.33203125" style="545"/>
    <col min="2561" max="2561" width="8.44140625" style="545" customWidth="1"/>
    <col min="2562" max="2562" width="32.77734375" style="545" customWidth="1"/>
    <col min="2563" max="2564" width="9.88671875" style="545" customWidth="1"/>
    <col min="2565" max="2565" width="11.44140625" style="545" customWidth="1"/>
    <col min="2566" max="2566" width="12.6640625" style="545" customWidth="1"/>
    <col min="2567" max="2567" width="10.44140625" style="545" customWidth="1"/>
    <col min="2568" max="2568" width="10.109375" style="545" customWidth="1"/>
    <col min="2569" max="2569" width="11.88671875" style="545" customWidth="1"/>
    <col min="2570" max="2570" width="12.33203125" style="545" customWidth="1"/>
    <col min="2571" max="2571" width="9.88671875" style="545" customWidth="1"/>
    <col min="2572" max="2572" width="10" style="545" customWidth="1"/>
    <col min="2573" max="2573" width="11" style="545" customWidth="1"/>
    <col min="2574" max="2574" width="12.5546875" style="545" customWidth="1"/>
    <col min="2575" max="2579" width="8.77734375" style="545" customWidth="1"/>
    <col min="2580" max="2816" width="8.33203125" style="545"/>
    <col min="2817" max="2817" width="8.44140625" style="545" customWidth="1"/>
    <col min="2818" max="2818" width="32.77734375" style="545" customWidth="1"/>
    <col min="2819" max="2820" width="9.88671875" style="545" customWidth="1"/>
    <col min="2821" max="2821" width="11.44140625" style="545" customWidth="1"/>
    <col min="2822" max="2822" width="12.6640625" style="545" customWidth="1"/>
    <col min="2823" max="2823" width="10.44140625" style="545" customWidth="1"/>
    <col min="2824" max="2824" width="10.109375" style="545" customWidth="1"/>
    <col min="2825" max="2825" width="11.88671875" style="545" customWidth="1"/>
    <col min="2826" max="2826" width="12.33203125" style="545" customWidth="1"/>
    <col min="2827" max="2827" width="9.88671875" style="545" customWidth="1"/>
    <col min="2828" max="2828" width="10" style="545" customWidth="1"/>
    <col min="2829" max="2829" width="11" style="545" customWidth="1"/>
    <col min="2830" max="2830" width="12.5546875" style="545" customWidth="1"/>
    <col min="2831" max="2835" width="8.77734375" style="545" customWidth="1"/>
    <col min="2836" max="3072" width="8.33203125" style="545"/>
    <col min="3073" max="3073" width="8.44140625" style="545" customWidth="1"/>
    <col min="3074" max="3074" width="32.77734375" style="545" customWidth="1"/>
    <col min="3075" max="3076" width="9.88671875" style="545" customWidth="1"/>
    <col min="3077" max="3077" width="11.44140625" style="545" customWidth="1"/>
    <col min="3078" max="3078" width="12.6640625" style="545" customWidth="1"/>
    <col min="3079" max="3079" width="10.44140625" style="545" customWidth="1"/>
    <col min="3080" max="3080" width="10.109375" style="545" customWidth="1"/>
    <col min="3081" max="3081" width="11.88671875" style="545" customWidth="1"/>
    <col min="3082" max="3082" width="12.33203125" style="545" customWidth="1"/>
    <col min="3083" max="3083" width="9.88671875" style="545" customWidth="1"/>
    <col min="3084" max="3084" width="10" style="545" customWidth="1"/>
    <col min="3085" max="3085" width="11" style="545" customWidth="1"/>
    <col min="3086" max="3086" width="12.5546875" style="545" customWidth="1"/>
    <col min="3087" max="3091" width="8.77734375" style="545" customWidth="1"/>
    <col min="3092" max="3328" width="8.33203125" style="545"/>
    <col min="3329" max="3329" width="8.44140625" style="545" customWidth="1"/>
    <col min="3330" max="3330" width="32.77734375" style="545" customWidth="1"/>
    <col min="3331" max="3332" width="9.88671875" style="545" customWidth="1"/>
    <col min="3333" max="3333" width="11.44140625" style="545" customWidth="1"/>
    <col min="3334" max="3334" width="12.6640625" style="545" customWidth="1"/>
    <col min="3335" max="3335" width="10.44140625" style="545" customWidth="1"/>
    <col min="3336" max="3336" width="10.109375" style="545" customWidth="1"/>
    <col min="3337" max="3337" width="11.88671875" style="545" customWidth="1"/>
    <col min="3338" max="3338" width="12.33203125" style="545" customWidth="1"/>
    <col min="3339" max="3339" width="9.88671875" style="545" customWidth="1"/>
    <col min="3340" max="3340" width="10" style="545" customWidth="1"/>
    <col min="3341" max="3341" width="11" style="545" customWidth="1"/>
    <col min="3342" max="3342" width="12.5546875" style="545" customWidth="1"/>
    <col min="3343" max="3347" width="8.77734375" style="545" customWidth="1"/>
    <col min="3348" max="3584" width="8.33203125" style="545"/>
    <col min="3585" max="3585" width="8.44140625" style="545" customWidth="1"/>
    <col min="3586" max="3586" width="32.77734375" style="545" customWidth="1"/>
    <col min="3587" max="3588" width="9.88671875" style="545" customWidth="1"/>
    <col min="3589" max="3589" width="11.44140625" style="545" customWidth="1"/>
    <col min="3590" max="3590" width="12.6640625" style="545" customWidth="1"/>
    <col min="3591" max="3591" width="10.44140625" style="545" customWidth="1"/>
    <col min="3592" max="3592" width="10.109375" style="545" customWidth="1"/>
    <col min="3593" max="3593" width="11.88671875" style="545" customWidth="1"/>
    <col min="3594" max="3594" width="12.33203125" style="545" customWidth="1"/>
    <col min="3595" max="3595" width="9.88671875" style="545" customWidth="1"/>
    <col min="3596" max="3596" width="10" style="545" customWidth="1"/>
    <col min="3597" max="3597" width="11" style="545" customWidth="1"/>
    <col min="3598" max="3598" width="12.5546875" style="545" customWidth="1"/>
    <col min="3599" max="3603" width="8.77734375" style="545" customWidth="1"/>
    <col min="3604" max="3840" width="8.33203125" style="545"/>
    <col min="3841" max="3841" width="8.44140625" style="545" customWidth="1"/>
    <col min="3842" max="3842" width="32.77734375" style="545" customWidth="1"/>
    <col min="3843" max="3844" width="9.88671875" style="545" customWidth="1"/>
    <col min="3845" max="3845" width="11.44140625" style="545" customWidth="1"/>
    <col min="3846" max="3846" width="12.6640625" style="545" customWidth="1"/>
    <col min="3847" max="3847" width="10.44140625" style="545" customWidth="1"/>
    <col min="3848" max="3848" width="10.109375" style="545" customWidth="1"/>
    <col min="3849" max="3849" width="11.88671875" style="545" customWidth="1"/>
    <col min="3850" max="3850" width="12.33203125" style="545" customWidth="1"/>
    <col min="3851" max="3851" width="9.88671875" style="545" customWidth="1"/>
    <col min="3852" max="3852" width="10" style="545" customWidth="1"/>
    <col min="3853" max="3853" width="11" style="545" customWidth="1"/>
    <col min="3854" max="3854" width="12.5546875" style="545" customWidth="1"/>
    <col min="3855" max="3859" width="8.77734375" style="545" customWidth="1"/>
    <col min="3860" max="4096" width="8.33203125" style="545"/>
    <col min="4097" max="4097" width="8.44140625" style="545" customWidth="1"/>
    <col min="4098" max="4098" width="32.77734375" style="545" customWidth="1"/>
    <col min="4099" max="4100" width="9.88671875" style="545" customWidth="1"/>
    <col min="4101" max="4101" width="11.44140625" style="545" customWidth="1"/>
    <col min="4102" max="4102" width="12.6640625" style="545" customWidth="1"/>
    <col min="4103" max="4103" width="10.44140625" style="545" customWidth="1"/>
    <col min="4104" max="4104" width="10.109375" style="545" customWidth="1"/>
    <col min="4105" max="4105" width="11.88671875" style="545" customWidth="1"/>
    <col min="4106" max="4106" width="12.33203125" style="545" customWidth="1"/>
    <col min="4107" max="4107" width="9.88671875" style="545" customWidth="1"/>
    <col min="4108" max="4108" width="10" style="545" customWidth="1"/>
    <col min="4109" max="4109" width="11" style="545" customWidth="1"/>
    <col min="4110" max="4110" width="12.5546875" style="545" customWidth="1"/>
    <col min="4111" max="4115" width="8.77734375" style="545" customWidth="1"/>
    <col min="4116" max="4352" width="8.33203125" style="545"/>
    <col min="4353" max="4353" width="8.44140625" style="545" customWidth="1"/>
    <col min="4354" max="4354" width="32.77734375" style="545" customWidth="1"/>
    <col min="4355" max="4356" width="9.88671875" style="545" customWidth="1"/>
    <col min="4357" max="4357" width="11.44140625" style="545" customWidth="1"/>
    <col min="4358" max="4358" width="12.6640625" style="545" customWidth="1"/>
    <col min="4359" max="4359" width="10.44140625" style="545" customWidth="1"/>
    <col min="4360" max="4360" width="10.109375" style="545" customWidth="1"/>
    <col min="4361" max="4361" width="11.88671875" style="545" customWidth="1"/>
    <col min="4362" max="4362" width="12.33203125" style="545" customWidth="1"/>
    <col min="4363" max="4363" width="9.88671875" style="545" customWidth="1"/>
    <col min="4364" max="4364" width="10" style="545" customWidth="1"/>
    <col min="4365" max="4365" width="11" style="545" customWidth="1"/>
    <col min="4366" max="4366" width="12.5546875" style="545" customWidth="1"/>
    <col min="4367" max="4371" width="8.77734375" style="545" customWidth="1"/>
    <col min="4372" max="4608" width="8.33203125" style="545"/>
    <col min="4609" max="4609" width="8.44140625" style="545" customWidth="1"/>
    <col min="4610" max="4610" width="32.77734375" style="545" customWidth="1"/>
    <col min="4611" max="4612" width="9.88671875" style="545" customWidth="1"/>
    <col min="4613" max="4613" width="11.44140625" style="545" customWidth="1"/>
    <col min="4614" max="4614" width="12.6640625" style="545" customWidth="1"/>
    <col min="4615" max="4615" width="10.44140625" style="545" customWidth="1"/>
    <col min="4616" max="4616" width="10.109375" style="545" customWidth="1"/>
    <col min="4617" max="4617" width="11.88671875" style="545" customWidth="1"/>
    <col min="4618" max="4618" width="12.33203125" style="545" customWidth="1"/>
    <col min="4619" max="4619" width="9.88671875" style="545" customWidth="1"/>
    <col min="4620" max="4620" width="10" style="545" customWidth="1"/>
    <col min="4621" max="4621" width="11" style="545" customWidth="1"/>
    <col min="4622" max="4622" width="12.5546875" style="545" customWidth="1"/>
    <col min="4623" max="4627" width="8.77734375" style="545" customWidth="1"/>
    <col min="4628" max="4864" width="8.33203125" style="545"/>
    <col min="4865" max="4865" width="8.44140625" style="545" customWidth="1"/>
    <col min="4866" max="4866" width="32.77734375" style="545" customWidth="1"/>
    <col min="4867" max="4868" width="9.88671875" style="545" customWidth="1"/>
    <col min="4869" max="4869" width="11.44140625" style="545" customWidth="1"/>
    <col min="4870" max="4870" width="12.6640625" style="545" customWidth="1"/>
    <col min="4871" max="4871" width="10.44140625" style="545" customWidth="1"/>
    <col min="4872" max="4872" width="10.109375" style="545" customWidth="1"/>
    <col min="4873" max="4873" width="11.88671875" style="545" customWidth="1"/>
    <col min="4874" max="4874" width="12.33203125" style="545" customWidth="1"/>
    <col min="4875" max="4875" width="9.88671875" style="545" customWidth="1"/>
    <col min="4876" max="4876" width="10" style="545" customWidth="1"/>
    <col min="4877" max="4877" width="11" style="545" customWidth="1"/>
    <col min="4878" max="4878" width="12.5546875" style="545" customWidth="1"/>
    <col min="4879" max="4883" width="8.77734375" style="545" customWidth="1"/>
    <col min="4884" max="5120" width="8.33203125" style="545"/>
    <col min="5121" max="5121" width="8.44140625" style="545" customWidth="1"/>
    <col min="5122" max="5122" width="32.77734375" style="545" customWidth="1"/>
    <col min="5123" max="5124" width="9.88671875" style="545" customWidth="1"/>
    <col min="5125" max="5125" width="11.44140625" style="545" customWidth="1"/>
    <col min="5126" max="5126" width="12.6640625" style="545" customWidth="1"/>
    <col min="5127" max="5127" width="10.44140625" style="545" customWidth="1"/>
    <col min="5128" max="5128" width="10.109375" style="545" customWidth="1"/>
    <col min="5129" max="5129" width="11.88671875" style="545" customWidth="1"/>
    <col min="5130" max="5130" width="12.33203125" style="545" customWidth="1"/>
    <col min="5131" max="5131" width="9.88671875" style="545" customWidth="1"/>
    <col min="5132" max="5132" width="10" style="545" customWidth="1"/>
    <col min="5133" max="5133" width="11" style="545" customWidth="1"/>
    <col min="5134" max="5134" width="12.5546875" style="545" customWidth="1"/>
    <col min="5135" max="5139" width="8.77734375" style="545" customWidth="1"/>
    <col min="5140" max="5376" width="8.33203125" style="545"/>
    <col min="5377" max="5377" width="8.44140625" style="545" customWidth="1"/>
    <col min="5378" max="5378" width="32.77734375" style="545" customWidth="1"/>
    <col min="5379" max="5380" width="9.88671875" style="545" customWidth="1"/>
    <col min="5381" max="5381" width="11.44140625" style="545" customWidth="1"/>
    <col min="5382" max="5382" width="12.6640625" style="545" customWidth="1"/>
    <col min="5383" max="5383" width="10.44140625" style="545" customWidth="1"/>
    <col min="5384" max="5384" width="10.109375" style="545" customWidth="1"/>
    <col min="5385" max="5385" width="11.88671875" style="545" customWidth="1"/>
    <col min="5386" max="5386" width="12.33203125" style="545" customWidth="1"/>
    <col min="5387" max="5387" width="9.88671875" style="545" customWidth="1"/>
    <col min="5388" max="5388" width="10" style="545" customWidth="1"/>
    <col min="5389" max="5389" width="11" style="545" customWidth="1"/>
    <col min="5390" max="5390" width="12.5546875" style="545" customWidth="1"/>
    <col min="5391" max="5395" width="8.77734375" style="545" customWidth="1"/>
    <col min="5396" max="5632" width="8.33203125" style="545"/>
    <col min="5633" max="5633" width="8.44140625" style="545" customWidth="1"/>
    <col min="5634" max="5634" width="32.77734375" style="545" customWidth="1"/>
    <col min="5635" max="5636" width="9.88671875" style="545" customWidth="1"/>
    <col min="5637" max="5637" width="11.44140625" style="545" customWidth="1"/>
    <col min="5638" max="5638" width="12.6640625" style="545" customWidth="1"/>
    <col min="5639" max="5639" width="10.44140625" style="545" customWidth="1"/>
    <col min="5640" max="5640" width="10.109375" style="545" customWidth="1"/>
    <col min="5641" max="5641" width="11.88671875" style="545" customWidth="1"/>
    <col min="5642" max="5642" width="12.33203125" style="545" customWidth="1"/>
    <col min="5643" max="5643" width="9.88671875" style="545" customWidth="1"/>
    <col min="5644" max="5644" width="10" style="545" customWidth="1"/>
    <col min="5645" max="5645" width="11" style="545" customWidth="1"/>
    <col min="5646" max="5646" width="12.5546875" style="545" customWidth="1"/>
    <col min="5647" max="5651" width="8.77734375" style="545" customWidth="1"/>
    <col min="5652" max="5888" width="8.33203125" style="545"/>
    <col min="5889" max="5889" width="8.44140625" style="545" customWidth="1"/>
    <col min="5890" max="5890" width="32.77734375" style="545" customWidth="1"/>
    <col min="5891" max="5892" width="9.88671875" style="545" customWidth="1"/>
    <col min="5893" max="5893" width="11.44140625" style="545" customWidth="1"/>
    <col min="5894" max="5894" width="12.6640625" style="545" customWidth="1"/>
    <col min="5895" max="5895" width="10.44140625" style="545" customWidth="1"/>
    <col min="5896" max="5896" width="10.109375" style="545" customWidth="1"/>
    <col min="5897" max="5897" width="11.88671875" style="545" customWidth="1"/>
    <col min="5898" max="5898" width="12.33203125" style="545" customWidth="1"/>
    <col min="5899" max="5899" width="9.88671875" style="545" customWidth="1"/>
    <col min="5900" max="5900" width="10" style="545" customWidth="1"/>
    <col min="5901" max="5901" width="11" style="545" customWidth="1"/>
    <col min="5902" max="5902" width="12.5546875" style="545" customWidth="1"/>
    <col min="5903" max="5907" width="8.77734375" style="545" customWidth="1"/>
    <col min="5908" max="6144" width="8.33203125" style="545"/>
    <col min="6145" max="6145" width="8.44140625" style="545" customWidth="1"/>
    <col min="6146" max="6146" width="32.77734375" style="545" customWidth="1"/>
    <col min="6147" max="6148" width="9.88671875" style="545" customWidth="1"/>
    <col min="6149" max="6149" width="11.44140625" style="545" customWidth="1"/>
    <col min="6150" max="6150" width="12.6640625" style="545" customWidth="1"/>
    <col min="6151" max="6151" width="10.44140625" style="545" customWidth="1"/>
    <col min="6152" max="6152" width="10.109375" style="545" customWidth="1"/>
    <col min="6153" max="6153" width="11.88671875" style="545" customWidth="1"/>
    <col min="6154" max="6154" width="12.33203125" style="545" customWidth="1"/>
    <col min="6155" max="6155" width="9.88671875" style="545" customWidth="1"/>
    <col min="6156" max="6156" width="10" style="545" customWidth="1"/>
    <col min="6157" max="6157" width="11" style="545" customWidth="1"/>
    <col min="6158" max="6158" width="12.5546875" style="545" customWidth="1"/>
    <col min="6159" max="6163" width="8.77734375" style="545" customWidth="1"/>
    <col min="6164" max="6400" width="8.33203125" style="545"/>
    <col min="6401" max="6401" width="8.44140625" style="545" customWidth="1"/>
    <col min="6402" max="6402" width="32.77734375" style="545" customWidth="1"/>
    <col min="6403" max="6404" width="9.88671875" style="545" customWidth="1"/>
    <col min="6405" max="6405" width="11.44140625" style="545" customWidth="1"/>
    <col min="6406" max="6406" width="12.6640625" style="545" customWidth="1"/>
    <col min="6407" max="6407" width="10.44140625" style="545" customWidth="1"/>
    <col min="6408" max="6408" width="10.109375" style="545" customWidth="1"/>
    <col min="6409" max="6409" width="11.88671875" style="545" customWidth="1"/>
    <col min="6410" max="6410" width="12.33203125" style="545" customWidth="1"/>
    <col min="6411" max="6411" width="9.88671875" style="545" customWidth="1"/>
    <col min="6412" max="6412" width="10" style="545" customWidth="1"/>
    <col min="6413" max="6413" width="11" style="545" customWidth="1"/>
    <col min="6414" max="6414" width="12.5546875" style="545" customWidth="1"/>
    <col min="6415" max="6419" width="8.77734375" style="545" customWidth="1"/>
    <col min="6420" max="6656" width="8.33203125" style="545"/>
    <col min="6657" max="6657" width="8.44140625" style="545" customWidth="1"/>
    <col min="6658" max="6658" width="32.77734375" style="545" customWidth="1"/>
    <col min="6659" max="6660" width="9.88671875" style="545" customWidth="1"/>
    <col min="6661" max="6661" width="11.44140625" style="545" customWidth="1"/>
    <col min="6662" max="6662" width="12.6640625" style="545" customWidth="1"/>
    <col min="6663" max="6663" width="10.44140625" style="545" customWidth="1"/>
    <col min="6664" max="6664" width="10.109375" style="545" customWidth="1"/>
    <col min="6665" max="6665" width="11.88671875" style="545" customWidth="1"/>
    <col min="6666" max="6666" width="12.33203125" style="545" customWidth="1"/>
    <col min="6667" max="6667" width="9.88671875" style="545" customWidth="1"/>
    <col min="6668" max="6668" width="10" style="545" customWidth="1"/>
    <col min="6669" max="6669" width="11" style="545" customWidth="1"/>
    <col min="6670" max="6670" width="12.5546875" style="545" customWidth="1"/>
    <col min="6671" max="6675" width="8.77734375" style="545" customWidth="1"/>
    <col min="6676" max="6912" width="8.33203125" style="545"/>
    <col min="6913" max="6913" width="8.44140625" style="545" customWidth="1"/>
    <col min="6914" max="6914" width="32.77734375" style="545" customWidth="1"/>
    <col min="6915" max="6916" width="9.88671875" style="545" customWidth="1"/>
    <col min="6917" max="6917" width="11.44140625" style="545" customWidth="1"/>
    <col min="6918" max="6918" width="12.6640625" style="545" customWidth="1"/>
    <col min="6919" max="6919" width="10.44140625" style="545" customWidth="1"/>
    <col min="6920" max="6920" width="10.109375" style="545" customWidth="1"/>
    <col min="6921" max="6921" width="11.88671875" style="545" customWidth="1"/>
    <col min="6922" max="6922" width="12.33203125" style="545" customWidth="1"/>
    <col min="6923" max="6923" width="9.88671875" style="545" customWidth="1"/>
    <col min="6924" max="6924" width="10" style="545" customWidth="1"/>
    <col min="6925" max="6925" width="11" style="545" customWidth="1"/>
    <col min="6926" max="6926" width="12.5546875" style="545" customWidth="1"/>
    <col min="6927" max="6931" width="8.77734375" style="545" customWidth="1"/>
    <col min="6932" max="7168" width="8.33203125" style="545"/>
    <col min="7169" max="7169" width="8.44140625" style="545" customWidth="1"/>
    <col min="7170" max="7170" width="32.77734375" style="545" customWidth="1"/>
    <col min="7171" max="7172" width="9.88671875" style="545" customWidth="1"/>
    <col min="7173" max="7173" width="11.44140625" style="545" customWidth="1"/>
    <col min="7174" max="7174" width="12.6640625" style="545" customWidth="1"/>
    <col min="7175" max="7175" width="10.44140625" style="545" customWidth="1"/>
    <col min="7176" max="7176" width="10.109375" style="545" customWidth="1"/>
    <col min="7177" max="7177" width="11.88671875" style="545" customWidth="1"/>
    <col min="7178" max="7178" width="12.33203125" style="545" customWidth="1"/>
    <col min="7179" max="7179" width="9.88671875" style="545" customWidth="1"/>
    <col min="7180" max="7180" width="10" style="545" customWidth="1"/>
    <col min="7181" max="7181" width="11" style="545" customWidth="1"/>
    <col min="7182" max="7182" width="12.5546875" style="545" customWidth="1"/>
    <col min="7183" max="7187" width="8.77734375" style="545" customWidth="1"/>
    <col min="7188" max="7424" width="8.33203125" style="545"/>
    <col min="7425" max="7425" width="8.44140625" style="545" customWidth="1"/>
    <col min="7426" max="7426" width="32.77734375" style="545" customWidth="1"/>
    <col min="7427" max="7428" width="9.88671875" style="545" customWidth="1"/>
    <col min="7429" max="7429" width="11.44140625" style="545" customWidth="1"/>
    <col min="7430" max="7430" width="12.6640625" style="545" customWidth="1"/>
    <col min="7431" max="7431" width="10.44140625" style="545" customWidth="1"/>
    <col min="7432" max="7432" width="10.109375" style="545" customWidth="1"/>
    <col min="7433" max="7433" width="11.88671875" style="545" customWidth="1"/>
    <col min="7434" max="7434" width="12.33203125" style="545" customWidth="1"/>
    <col min="7435" max="7435" width="9.88671875" style="545" customWidth="1"/>
    <col min="7436" max="7436" width="10" style="545" customWidth="1"/>
    <col min="7437" max="7437" width="11" style="545" customWidth="1"/>
    <col min="7438" max="7438" width="12.5546875" style="545" customWidth="1"/>
    <col min="7439" max="7443" width="8.77734375" style="545" customWidth="1"/>
    <col min="7444" max="7680" width="8.33203125" style="545"/>
    <col min="7681" max="7681" width="8.44140625" style="545" customWidth="1"/>
    <col min="7682" max="7682" width="32.77734375" style="545" customWidth="1"/>
    <col min="7683" max="7684" width="9.88671875" style="545" customWidth="1"/>
    <col min="7685" max="7685" width="11.44140625" style="545" customWidth="1"/>
    <col min="7686" max="7686" width="12.6640625" style="545" customWidth="1"/>
    <col min="7687" max="7687" width="10.44140625" style="545" customWidth="1"/>
    <col min="7688" max="7688" width="10.109375" style="545" customWidth="1"/>
    <col min="7689" max="7689" width="11.88671875" style="545" customWidth="1"/>
    <col min="7690" max="7690" width="12.33203125" style="545" customWidth="1"/>
    <col min="7691" max="7691" width="9.88671875" style="545" customWidth="1"/>
    <col min="7692" max="7692" width="10" style="545" customWidth="1"/>
    <col min="7693" max="7693" width="11" style="545" customWidth="1"/>
    <col min="7694" max="7694" width="12.5546875" style="545" customWidth="1"/>
    <col min="7695" max="7699" width="8.77734375" style="545" customWidth="1"/>
    <col min="7700" max="7936" width="8.33203125" style="545"/>
    <col min="7937" max="7937" width="8.44140625" style="545" customWidth="1"/>
    <col min="7938" max="7938" width="32.77734375" style="545" customWidth="1"/>
    <col min="7939" max="7940" width="9.88671875" style="545" customWidth="1"/>
    <col min="7941" max="7941" width="11.44140625" style="545" customWidth="1"/>
    <col min="7942" max="7942" width="12.6640625" style="545" customWidth="1"/>
    <col min="7943" max="7943" width="10.44140625" style="545" customWidth="1"/>
    <col min="7944" max="7944" width="10.109375" style="545" customWidth="1"/>
    <col min="7945" max="7945" width="11.88671875" style="545" customWidth="1"/>
    <col min="7946" max="7946" width="12.33203125" style="545" customWidth="1"/>
    <col min="7947" max="7947" width="9.88671875" style="545" customWidth="1"/>
    <col min="7948" max="7948" width="10" style="545" customWidth="1"/>
    <col min="7949" max="7949" width="11" style="545" customWidth="1"/>
    <col min="7950" max="7950" width="12.5546875" style="545" customWidth="1"/>
    <col min="7951" max="7955" width="8.77734375" style="545" customWidth="1"/>
    <col min="7956" max="8192" width="8.33203125" style="545"/>
    <col min="8193" max="8193" width="8.44140625" style="545" customWidth="1"/>
    <col min="8194" max="8194" width="32.77734375" style="545" customWidth="1"/>
    <col min="8195" max="8196" width="9.88671875" style="545" customWidth="1"/>
    <col min="8197" max="8197" width="11.44140625" style="545" customWidth="1"/>
    <col min="8198" max="8198" width="12.6640625" style="545" customWidth="1"/>
    <col min="8199" max="8199" width="10.44140625" style="545" customWidth="1"/>
    <col min="8200" max="8200" width="10.109375" style="545" customWidth="1"/>
    <col min="8201" max="8201" width="11.88671875" style="545" customWidth="1"/>
    <col min="8202" max="8202" width="12.33203125" style="545" customWidth="1"/>
    <col min="8203" max="8203" width="9.88671875" style="545" customWidth="1"/>
    <col min="8204" max="8204" width="10" style="545" customWidth="1"/>
    <col min="8205" max="8205" width="11" style="545" customWidth="1"/>
    <col min="8206" max="8206" width="12.5546875" style="545" customWidth="1"/>
    <col min="8207" max="8211" width="8.77734375" style="545" customWidth="1"/>
    <col min="8212" max="8448" width="8.33203125" style="545"/>
    <col min="8449" max="8449" width="8.44140625" style="545" customWidth="1"/>
    <col min="8450" max="8450" width="32.77734375" style="545" customWidth="1"/>
    <col min="8451" max="8452" width="9.88671875" style="545" customWidth="1"/>
    <col min="8453" max="8453" width="11.44140625" style="545" customWidth="1"/>
    <col min="8454" max="8454" width="12.6640625" style="545" customWidth="1"/>
    <col min="8455" max="8455" width="10.44140625" style="545" customWidth="1"/>
    <col min="8456" max="8456" width="10.109375" style="545" customWidth="1"/>
    <col min="8457" max="8457" width="11.88671875" style="545" customWidth="1"/>
    <col min="8458" max="8458" width="12.33203125" style="545" customWidth="1"/>
    <col min="8459" max="8459" width="9.88671875" style="545" customWidth="1"/>
    <col min="8460" max="8460" width="10" style="545" customWidth="1"/>
    <col min="8461" max="8461" width="11" style="545" customWidth="1"/>
    <col min="8462" max="8462" width="12.5546875" style="545" customWidth="1"/>
    <col min="8463" max="8467" width="8.77734375" style="545" customWidth="1"/>
    <col min="8468" max="8704" width="8.33203125" style="545"/>
    <col min="8705" max="8705" width="8.44140625" style="545" customWidth="1"/>
    <col min="8706" max="8706" width="32.77734375" style="545" customWidth="1"/>
    <col min="8707" max="8708" width="9.88671875" style="545" customWidth="1"/>
    <col min="8709" max="8709" width="11.44140625" style="545" customWidth="1"/>
    <col min="8710" max="8710" width="12.6640625" style="545" customWidth="1"/>
    <col min="8711" max="8711" width="10.44140625" style="545" customWidth="1"/>
    <col min="8712" max="8712" width="10.109375" style="545" customWidth="1"/>
    <col min="8713" max="8713" width="11.88671875" style="545" customWidth="1"/>
    <col min="8714" max="8714" width="12.33203125" style="545" customWidth="1"/>
    <col min="8715" max="8715" width="9.88671875" style="545" customWidth="1"/>
    <col min="8716" max="8716" width="10" style="545" customWidth="1"/>
    <col min="8717" max="8717" width="11" style="545" customWidth="1"/>
    <col min="8718" max="8718" width="12.5546875" style="545" customWidth="1"/>
    <col min="8719" max="8723" width="8.77734375" style="545" customWidth="1"/>
    <col min="8724" max="8960" width="8.33203125" style="545"/>
    <col min="8961" max="8961" width="8.44140625" style="545" customWidth="1"/>
    <col min="8962" max="8962" width="32.77734375" style="545" customWidth="1"/>
    <col min="8963" max="8964" width="9.88671875" style="545" customWidth="1"/>
    <col min="8965" max="8965" width="11.44140625" style="545" customWidth="1"/>
    <col min="8966" max="8966" width="12.6640625" style="545" customWidth="1"/>
    <col min="8967" max="8967" width="10.44140625" style="545" customWidth="1"/>
    <col min="8968" max="8968" width="10.109375" style="545" customWidth="1"/>
    <col min="8969" max="8969" width="11.88671875" style="545" customWidth="1"/>
    <col min="8970" max="8970" width="12.33203125" style="545" customWidth="1"/>
    <col min="8971" max="8971" width="9.88671875" style="545" customWidth="1"/>
    <col min="8972" max="8972" width="10" style="545" customWidth="1"/>
    <col min="8973" max="8973" width="11" style="545" customWidth="1"/>
    <col min="8974" max="8974" width="12.5546875" style="545" customWidth="1"/>
    <col min="8975" max="8979" width="8.77734375" style="545" customWidth="1"/>
    <col min="8980" max="9216" width="8.33203125" style="545"/>
    <col min="9217" max="9217" width="8.44140625" style="545" customWidth="1"/>
    <col min="9218" max="9218" width="32.77734375" style="545" customWidth="1"/>
    <col min="9219" max="9220" width="9.88671875" style="545" customWidth="1"/>
    <col min="9221" max="9221" width="11.44140625" style="545" customWidth="1"/>
    <col min="9222" max="9222" width="12.6640625" style="545" customWidth="1"/>
    <col min="9223" max="9223" width="10.44140625" style="545" customWidth="1"/>
    <col min="9224" max="9224" width="10.109375" style="545" customWidth="1"/>
    <col min="9225" max="9225" width="11.88671875" style="545" customWidth="1"/>
    <col min="9226" max="9226" width="12.33203125" style="545" customWidth="1"/>
    <col min="9227" max="9227" width="9.88671875" style="545" customWidth="1"/>
    <col min="9228" max="9228" width="10" style="545" customWidth="1"/>
    <col min="9229" max="9229" width="11" style="545" customWidth="1"/>
    <col min="9230" max="9230" width="12.5546875" style="545" customWidth="1"/>
    <col min="9231" max="9235" width="8.77734375" style="545" customWidth="1"/>
    <col min="9236" max="9472" width="8.33203125" style="545"/>
    <col min="9473" max="9473" width="8.44140625" style="545" customWidth="1"/>
    <col min="9474" max="9474" width="32.77734375" style="545" customWidth="1"/>
    <col min="9475" max="9476" width="9.88671875" style="545" customWidth="1"/>
    <col min="9477" max="9477" width="11.44140625" style="545" customWidth="1"/>
    <col min="9478" max="9478" width="12.6640625" style="545" customWidth="1"/>
    <col min="9479" max="9479" width="10.44140625" style="545" customWidth="1"/>
    <col min="9480" max="9480" width="10.109375" style="545" customWidth="1"/>
    <col min="9481" max="9481" width="11.88671875" style="545" customWidth="1"/>
    <col min="9482" max="9482" width="12.33203125" style="545" customWidth="1"/>
    <col min="9483" max="9483" width="9.88671875" style="545" customWidth="1"/>
    <col min="9484" max="9484" width="10" style="545" customWidth="1"/>
    <col min="9485" max="9485" width="11" style="545" customWidth="1"/>
    <col min="9486" max="9486" width="12.5546875" style="545" customWidth="1"/>
    <col min="9487" max="9491" width="8.77734375" style="545" customWidth="1"/>
    <col min="9492" max="9728" width="8.33203125" style="545"/>
    <col min="9729" max="9729" width="8.44140625" style="545" customWidth="1"/>
    <col min="9730" max="9730" width="32.77734375" style="545" customWidth="1"/>
    <col min="9731" max="9732" width="9.88671875" style="545" customWidth="1"/>
    <col min="9733" max="9733" width="11.44140625" style="545" customWidth="1"/>
    <col min="9734" max="9734" width="12.6640625" style="545" customWidth="1"/>
    <col min="9735" max="9735" width="10.44140625" style="545" customWidth="1"/>
    <col min="9736" max="9736" width="10.109375" style="545" customWidth="1"/>
    <col min="9737" max="9737" width="11.88671875" style="545" customWidth="1"/>
    <col min="9738" max="9738" width="12.33203125" style="545" customWidth="1"/>
    <col min="9739" max="9739" width="9.88671875" style="545" customWidth="1"/>
    <col min="9740" max="9740" width="10" style="545" customWidth="1"/>
    <col min="9741" max="9741" width="11" style="545" customWidth="1"/>
    <col min="9742" max="9742" width="12.5546875" style="545" customWidth="1"/>
    <col min="9743" max="9747" width="8.77734375" style="545" customWidth="1"/>
    <col min="9748" max="9984" width="8.33203125" style="545"/>
    <col min="9985" max="9985" width="8.44140625" style="545" customWidth="1"/>
    <col min="9986" max="9986" width="32.77734375" style="545" customWidth="1"/>
    <col min="9987" max="9988" width="9.88671875" style="545" customWidth="1"/>
    <col min="9989" max="9989" width="11.44140625" style="545" customWidth="1"/>
    <col min="9990" max="9990" width="12.6640625" style="545" customWidth="1"/>
    <col min="9991" max="9991" width="10.44140625" style="545" customWidth="1"/>
    <col min="9992" max="9992" width="10.109375" style="545" customWidth="1"/>
    <col min="9993" max="9993" width="11.88671875" style="545" customWidth="1"/>
    <col min="9994" max="9994" width="12.33203125" style="545" customWidth="1"/>
    <col min="9995" max="9995" width="9.88671875" style="545" customWidth="1"/>
    <col min="9996" max="9996" width="10" style="545" customWidth="1"/>
    <col min="9997" max="9997" width="11" style="545" customWidth="1"/>
    <col min="9998" max="9998" width="12.5546875" style="545" customWidth="1"/>
    <col min="9999" max="10003" width="8.77734375" style="545" customWidth="1"/>
    <col min="10004" max="10240" width="8.33203125" style="545"/>
    <col min="10241" max="10241" width="8.44140625" style="545" customWidth="1"/>
    <col min="10242" max="10242" width="32.77734375" style="545" customWidth="1"/>
    <col min="10243" max="10244" width="9.88671875" style="545" customWidth="1"/>
    <col min="10245" max="10245" width="11.44140625" style="545" customWidth="1"/>
    <col min="10246" max="10246" width="12.6640625" style="545" customWidth="1"/>
    <col min="10247" max="10247" width="10.44140625" style="545" customWidth="1"/>
    <col min="10248" max="10248" width="10.109375" style="545" customWidth="1"/>
    <col min="10249" max="10249" width="11.88671875" style="545" customWidth="1"/>
    <col min="10250" max="10250" width="12.33203125" style="545" customWidth="1"/>
    <col min="10251" max="10251" width="9.88671875" style="545" customWidth="1"/>
    <col min="10252" max="10252" width="10" style="545" customWidth="1"/>
    <col min="10253" max="10253" width="11" style="545" customWidth="1"/>
    <col min="10254" max="10254" width="12.5546875" style="545" customWidth="1"/>
    <col min="10255" max="10259" width="8.77734375" style="545" customWidth="1"/>
    <col min="10260" max="10496" width="8.33203125" style="545"/>
    <col min="10497" max="10497" width="8.44140625" style="545" customWidth="1"/>
    <col min="10498" max="10498" width="32.77734375" style="545" customWidth="1"/>
    <col min="10499" max="10500" width="9.88671875" style="545" customWidth="1"/>
    <col min="10501" max="10501" width="11.44140625" style="545" customWidth="1"/>
    <col min="10502" max="10502" width="12.6640625" style="545" customWidth="1"/>
    <col min="10503" max="10503" width="10.44140625" style="545" customWidth="1"/>
    <col min="10504" max="10504" width="10.109375" style="545" customWidth="1"/>
    <col min="10505" max="10505" width="11.88671875" style="545" customWidth="1"/>
    <col min="10506" max="10506" width="12.33203125" style="545" customWidth="1"/>
    <col min="10507" max="10507" width="9.88671875" style="545" customWidth="1"/>
    <col min="10508" max="10508" width="10" style="545" customWidth="1"/>
    <col min="10509" max="10509" width="11" style="545" customWidth="1"/>
    <col min="10510" max="10510" width="12.5546875" style="545" customWidth="1"/>
    <col min="10511" max="10515" width="8.77734375" style="545" customWidth="1"/>
    <col min="10516" max="10752" width="8.33203125" style="545"/>
    <col min="10753" max="10753" width="8.44140625" style="545" customWidth="1"/>
    <col min="10754" max="10754" width="32.77734375" style="545" customWidth="1"/>
    <col min="10755" max="10756" width="9.88671875" style="545" customWidth="1"/>
    <col min="10757" max="10757" width="11.44140625" style="545" customWidth="1"/>
    <col min="10758" max="10758" width="12.6640625" style="545" customWidth="1"/>
    <col min="10759" max="10759" width="10.44140625" style="545" customWidth="1"/>
    <col min="10760" max="10760" width="10.109375" style="545" customWidth="1"/>
    <col min="10761" max="10761" width="11.88671875" style="545" customWidth="1"/>
    <col min="10762" max="10762" width="12.33203125" style="545" customWidth="1"/>
    <col min="10763" max="10763" width="9.88671875" style="545" customWidth="1"/>
    <col min="10764" max="10764" width="10" style="545" customWidth="1"/>
    <col min="10765" max="10765" width="11" style="545" customWidth="1"/>
    <col min="10766" max="10766" width="12.5546875" style="545" customWidth="1"/>
    <col min="10767" max="10771" width="8.77734375" style="545" customWidth="1"/>
    <col min="10772" max="11008" width="8.33203125" style="545"/>
    <col min="11009" max="11009" width="8.44140625" style="545" customWidth="1"/>
    <col min="11010" max="11010" width="32.77734375" style="545" customWidth="1"/>
    <col min="11011" max="11012" width="9.88671875" style="545" customWidth="1"/>
    <col min="11013" max="11013" width="11.44140625" style="545" customWidth="1"/>
    <col min="11014" max="11014" width="12.6640625" style="545" customWidth="1"/>
    <col min="11015" max="11015" width="10.44140625" style="545" customWidth="1"/>
    <col min="11016" max="11016" width="10.109375" style="545" customWidth="1"/>
    <col min="11017" max="11017" width="11.88671875" style="545" customWidth="1"/>
    <col min="11018" max="11018" width="12.33203125" style="545" customWidth="1"/>
    <col min="11019" max="11019" width="9.88671875" style="545" customWidth="1"/>
    <col min="11020" max="11020" width="10" style="545" customWidth="1"/>
    <col min="11021" max="11021" width="11" style="545" customWidth="1"/>
    <col min="11022" max="11022" width="12.5546875" style="545" customWidth="1"/>
    <col min="11023" max="11027" width="8.77734375" style="545" customWidth="1"/>
    <col min="11028" max="11264" width="8.33203125" style="545"/>
    <col min="11265" max="11265" width="8.44140625" style="545" customWidth="1"/>
    <col min="11266" max="11266" width="32.77734375" style="545" customWidth="1"/>
    <col min="11267" max="11268" width="9.88671875" style="545" customWidth="1"/>
    <col min="11269" max="11269" width="11.44140625" style="545" customWidth="1"/>
    <col min="11270" max="11270" width="12.6640625" style="545" customWidth="1"/>
    <col min="11271" max="11271" width="10.44140625" style="545" customWidth="1"/>
    <col min="11272" max="11272" width="10.109375" style="545" customWidth="1"/>
    <col min="11273" max="11273" width="11.88671875" style="545" customWidth="1"/>
    <col min="11274" max="11274" width="12.33203125" style="545" customWidth="1"/>
    <col min="11275" max="11275" width="9.88671875" style="545" customWidth="1"/>
    <col min="11276" max="11276" width="10" style="545" customWidth="1"/>
    <col min="11277" max="11277" width="11" style="545" customWidth="1"/>
    <col min="11278" max="11278" width="12.5546875" style="545" customWidth="1"/>
    <col min="11279" max="11283" width="8.77734375" style="545" customWidth="1"/>
    <col min="11284" max="11520" width="8.33203125" style="545"/>
    <col min="11521" max="11521" width="8.44140625" style="545" customWidth="1"/>
    <col min="11522" max="11522" width="32.77734375" style="545" customWidth="1"/>
    <col min="11523" max="11524" width="9.88671875" style="545" customWidth="1"/>
    <col min="11525" max="11525" width="11.44140625" style="545" customWidth="1"/>
    <col min="11526" max="11526" width="12.6640625" style="545" customWidth="1"/>
    <col min="11527" max="11527" width="10.44140625" style="545" customWidth="1"/>
    <col min="11528" max="11528" width="10.109375" style="545" customWidth="1"/>
    <col min="11529" max="11529" width="11.88671875" style="545" customWidth="1"/>
    <col min="11530" max="11530" width="12.33203125" style="545" customWidth="1"/>
    <col min="11531" max="11531" width="9.88671875" style="545" customWidth="1"/>
    <col min="11532" max="11532" width="10" style="545" customWidth="1"/>
    <col min="11533" max="11533" width="11" style="545" customWidth="1"/>
    <col min="11534" max="11534" width="12.5546875" style="545" customWidth="1"/>
    <col min="11535" max="11539" width="8.77734375" style="545" customWidth="1"/>
    <col min="11540" max="11776" width="8.33203125" style="545"/>
    <col min="11777" max="11777" width="8.44140625" style="545" customWidth="1"/>
    <col min="11778" max="11778" width="32.77734375" style="545" customWidth="1"/>
    <col min="11779" max="11780" width="9.88671875" style="545" customWidth="1"/>
    <col min="11781" max="11781" width="11.44140625" style="545" customWidth="1"/>
    <col min="11782" max="11782" width="12.6640625" style="545" customWidth="1"/>
    <col min="11783" max="11783" width="10.44140625" style="545" customWidth="1"/>
    <col min="11784" max="11784" width="10.109375" style="545" customWidth="1"/>
    <col min="11785" max="11785" width="11.88671875" style="545" customWidth="1"/>
    <col min="11786" max="11786" width="12.33203125" style="545" customWidth="1"/>
    <col min="11787" max="11787" width="9.88671875" style="545" customWidth="1"/>
    <col min="11788" max="11788" width="10" style="545" customWidth="1"/>
    <col min="11789" max="11789" width="11" style="545" customWidth="1"/>
    <col min="11790" max="11790" width="12.5546875" style="545" customWidth="1"/>
    <col min="11791" max="11795" width="8.77734375" style="545" customWidth="1"/>
    <col min="11796" max="12032" width="8.33203125" style="545"/>
    <col min="12033" max="12033" width="8.44140625" style="545" customWidth="1"/>
    <col min="12034" max="12034" width="32.77734375" style="545" customWidth="1"/>
    <col min="12035" max="12036" width="9.88671875" style="545" customWidth="1"/>
    <col min="12037" max="12037" width="11.44140625" style="545" customWidth="1"/>
    <col min="12038" max="12038" width="12.6640625" style="545" customWidth="1"/>
    <col min="12039" max="12039" width="10.44140625" style="545" customWidth="1"/>
    <col min="12040" max="12040" width="10.109375" style="545" customWidth="1"/>
    <col min="12041" max="12041" width="11.88671875" style="545" customWidth="1"/>
    <col min="12042" max="12042" width="12.33203125" style="545" customWidth="1"/>
    <col min="12043" max="12043" width="9.88671875" style="545" customWidth="1"/>
    <col min="12044" max="12044" width="10" style="545" customWidth="1"/>
    <col min="12045" max="12045" width="11" style="545" customWidth="1"/>
    <col min="12046" max="12046" width="12.5546875" style="545" customWidth="1"/>
    <col min="12047" max="12051" width="8.77734375" style="545" customWidth="1"/>
    <col min="12052" max="12288" width="8.33203125" style="545"/>
    <col min="12289" max="12289" width="8.44140625" style="545" customWidth="1"/>
    <col min="12290" max="12290" width="32.77734375" style="545" customWidth="1"/>
    <col min="12291" max="12292" width="9.88671875" style="545" customWidth="1"/>
    <col min="12293" max="12293" width="11.44140625" style="545" customWidth="1"/>
    <col min="12294" max="12294" width="12.6640625" style="545" customWidth="1"/>
    <col min="12295" max="12295" width="10.44140625" style="545" customWidth="1"/>
    <col min="12296" max="12296" width="10.109375" style="545" customWidth="1"/>
    <col min="12297" max="12297" width="11.88671875" style="545" customWidth="1"/>
    <col min="12298" max="12298" width="12.33203125" style="545" customWidth="1"/>
    <col min="12299" max="12299" width="9.88671875" style="545" customWidth="1"/>
    <col min="12300" max="12300" width="10" style="545" customWidth="1"/>
    <col min="12301" max="12301" width="11" style="545" customWidth="1"/>
    <col min="12302" max="12302" width="12.5546875" style="545" customWidth="1"/>
    <col min="12303" max="12307" width="8.77734375" style="545" customWidth="1"/>
    <col min="12308" max="12544" width="8.33203125" style="545"/>
    <col min="12545" max="12545" width="8.44140625" style="545" customWidth="1"/>
    <col min="12546" max="12546" width="32.77734375" style="545" customWidth="1"/>
    <col min="12547" max="12548" width="9.88671875" style="545" customWidth="1"/>
    <col min="12549" max="12549" width="11.44140625" style="545" customWidth="1"/>
    <col min="12550" max="12550" width="12.6640625" style="545" customWidth="1"/>
    <col min="12551" max="12551" width="10.44140625" style="545" customWidth="1"/>
    <col min="12552" max="12552" width="10.109375" style="545" customWidth="1"/>
    <col min="12553" max="12553" width="11.88671875" style="545" customWidth="1"/>
    <col min="12554" max="12554" width="12.33203125" style="545" customWidth="1"/>
    <col min="12555" max="12555" width="9.88671875" style="545" customWidth="1"/>
    <col min="12556" max="12556" width="10" style="545" customWidth="1"/>
    <col min="12557" max="12557" width="11" style="545" customWidth="1"/>
    <col min="12558" max="12558" width="12.5546875" style="545" customWidth="1"/>
    <col min="12559" max="12563" width="8.77734375" style="545" customWidth="1"/>
    <col min="12564" max="12800" width="8.33203125" style="545"/>
    <col min="12801" max="12801" width="8.44140625" style="545" customWidth="1"/>
    <col min="12802" max="12802" width="32.77734375" style="545" customWidth="1"/>
    <col min="12803" max="12804" width="9.88671875" style="545" customWidth="1"/>
    <col min="12805" max="12805" width="11.44140625" style="545" customWidth="1"/>
    <col min="12806" max="12806" width="12.6640625" style="545" customWidth="1"/>
    <col min="12807" max="12807" width="10.44140625" style="545" customWidth="1"/>
    <col min="12808" max="12808" width="10.109375" style="545" customWidth="1"/>
    <col min="12809" max="12809" width="11.88671875" style="545" customWidth="1"/>
    <col min="12810" max="12810" width="12.33203125" style="545" customWidth="1"/>
    <col min="12811" max="12811" width="9.88671875" style="545" customWidth="1"/>
    <col min="12812" max="12812" width="10" style="545" customWidth="1"/>
    <col min="12813" max="12813" width="11" style="545" customWidth="1"/>
    <col min="12814" max="12814" width="12.5546875" style="545" customWidth="1"/>
    <col min="12815" max="12819" width="8.77734375" style="545" customWidth="1"/>
    <col min="12820" max="13056" width="8.33203125" style="545"/>
    <col min="13057" max="13057" width="8.44140625" style="545" customWidth="1"/>
    <col min="13058" max="13058" width="32.77734375" style="545" customWidth="1"/>
    <col min="13059" max="13060" width="9.88671875" style="545" customWidth="1"/>
    <col min="13061" max="13061" width="11.44140625" style="545" customWidth="1"/>
    <col min="13062" max="13062" width="12.6640625" style="545" customWidth="1"/>
    <col min="13063" max="13063" width="10.44140625" style="545" customWidth="1"/>
    <col min="13064" max="13064" width="10.109375" style="545" customWidth="1"/>
    <col min="13065" max="13065" width="11.88671875" style="545" customWidth="1"/>
    <col min="13066" max="13066" width="12.33203125" style="545" customWidth="1"/>
    <col min="13067" max="13067" width="9.88671875" style="545" customWidth="1"/>
    <col min="13068" max="13068" width="10" style="545" customWidth="1"/>
    <col min="13069" max="13069" width="11" style="545" customWidth="1"/>
    <col min="13070" max="13070" width="12.5546875" style="545" customWidth="1"/>
    <col min="13071" max="13075" width="8.77734375" style="545" customWidth="1"/>
    <col min="13076" max="13312" width="8.33203125" style="545"/>
    <col min="13313" max="13313" width="8.44140625" style="545" customWidth="1"/>
    <col min="13314" max="13314" width="32.77734375" style="545" customWidth="1"/>
    <col min="13315" max="13316" width="9.88671875" style="545" customWidth="1"/>
    <col min="13317" max="13317" width="11.44140625" style="545" customWidth="1"/>
    <col min="13318" max="13318" width="12.6640625" style="545" customWidth="1"/>
    <col min="13319" max="13319" width="10.44140625" style="545" customWidth="1"/>
    <col min="13320" max="13320" width="10.109375" style="545" customWidth="1"/>
    <col min="13321" max="13321" width="11.88671875" style="545" customWidth="1"/>
    <col min="13322" max="13322" width="12.33203125" style="545" customWidth="1"/>
    <col min="13323" max="13323" width="9.88671875" style="545" customWidth="1"/>
    <col min="13324" max="13324" width="10" style="545" customWidth="1"/>
    <col min="13325" max="13325" width="11" style="545" customWidth="1"/>
    <col min="13326" max="13326" width="12.5546875" style="545" customWidth="1"/>
    <col min="13327" max="13331" width="8.77734375" style="545" customWidth="1"/>
    <col min="13332" max="13568" width="8.33203125" style="545"/>
    <col min="13569" max="13569" width="8.44140625" style="545" customWidth="1"/>
    <col min="13570" max="13570" width="32.77734375" style="545" customWidth="1"/>
    <col min="13571" max="13572" width="9.88671875" style="545" customWidth="1"/>
    <col min="13573" max="13573" width="11.44140625" style="545" customWidth="1"/>
    <col min="13574" max="13574" width="12.6640625" style="545" customWidth="1"/>
    <col min="13575" max="13575" width="10.44140625" style="545" customWidth="1"/>
    <col min="13576" max="13576" width="10.109375" style="545" customWidth="1"/>
    <col min="13577" max="13577" width="11.88671875" style="545" customWidth="1"/>
    <col min="13578" max="13578" width="12.33203125" style="545" customWidth="1"/>
    <col min="13579" max="13579" width="9.88671875" style="545" customWidth="1"/>
    <col min="13580" max="13580" width="10" style="545" customWidth="1"/>
    <col min="13581" max="13581" width="11" style="545" customWidth="1"/>
    <col min="13582" max="13582" width="12.5546875" style="545" customWidth="1"/>
    <col min="13583" max="13587" width="8.77734375" style="545" customWidth="1"/>
    <col min="13588" max="13824" width="8.33203125" style="545"/>
    <col min="13825" max="13825" width="8.44140625" style="545" customWidth="1"/>
    <col min="13826" max="13826" width="32.77734375" style="545" customWidth="1"/>
    <col min="13827" max="13828" width="9.88671875" style="545" customWidth="1"/>
    <col min="13829" max="13829" width="11.44140625" style="545" customWidth="1"/>
    <col min="13830" max="13830" width="12.6640625" style="545" customWidth="1"/>
    <col min="13831" max="13831" width="10.44140625" style="545" customWidth="1"/>
    <col min="13832" max="13832" width="10.109375" style="545" customWidth="1"/>
    <col min="13833" max="13833" width="11.88671875" style="545" customWidth="1"/>
    <col min="13834" max="13834" width="12.33203125" style="545" customWidth="1"/>
    <col min="13835" max="13835" width="9.88671875" style="545" customWidth="1"/>
    <col min="13836" max="13836" width="10" style="545" customWidth="1"/>
    <col min="13837" max="13837" width="11" style="545" customWidth="1"/>
    <col min="13838" max="13838" width="12.5546875" style="545" customWidth="1"/>
    <col min="13839" max="13843" width="8.77734375" style="545" customWidth="1"/>
    <col min="13844" max="14080" width="8.33203125" style="545"/>
    <col min="14081" max="14081" width="8.44140625" style="545" customWidth="1"/>
    <col min="14082" max="14082" width="32.77734375" style="545" customWidth="1"/>
    <col min="14083" max="14084" width="9.88671875" style="545" customWidth="1"/>
    <col min="14085" max="14085" width="11.44140625" style="545" customWidth="1"/>
    <col min="14086" max="14086" width="12.6640625" style="545" customWidth="1"/>
    <col min="14087" max="14087" width="10.44140625" style="545" customWidth="1"/>
    <col min="14088" max="14088" width="10.109375" style="545" customWidth="1"/>
    <col min="14089" max="14089" width="11.88671875" style="545" customWidth="1"/>
    <col min="14090" max="14090" width="12.33203125" style="545" customWidth="1"/>
    <col min="14091" max="14091" width="9.88671875" style="545" customWidth="1"/>
    <col min="14092" max="14092" width="10" style="545" customWidth="1"/>
    <col min="14093" max="14093" width="11" style="545" customWidth="1"/>
    <col min="14094" max="14094" width="12.5546875" style="545" customWidth="1"/>
    <col min="14095" max="14099" width="8.77734375" style="545" customWidth="1"/>
    <col min="14100" max="14336" width="8.33203125" style="545"/>
    <col min="14337" max="14337" width="8.44140625" style="545" customWidth="1"/>
    <col min="14338" max="14338" width="32.77734375" style="545" customWidth="1"/>
    <col min="14339" max="14340" width="9.88671875" style="545" customWidth="1"/>
    <col min="14341" max="14341" width="11.44140625" style="545" customWidth="1"/>
    <col min="14342" max="14342" width="12.6640625" style="545" customWidth="1"/>
    <col min="14343" max="14343" width="10.44140625" style="545" customWidth="1"/>
    <col min="14344" max="14344" width="10.109375" style="545" customWidth="1"/>
    <col min="14345" max="14345" width="11.88671875" style="545" customWidth="1"/>
    <col min="14346" max="14346" width="12.33203125" style="545" customWidth="1"/>
    <col min="14347" max="14347" width="9.88671875" style="545" customWidth="1"/>
    <col min="14348" max="14348" width="10" style="545" customWidth="1"/>
    <col min="14349" max="14349" width="11" style="545" customWidth="1"/>
    <col min="14350" max="14350" width="12.5546875" style="545" customWidth="1"/>
    <col min="14351" max="14355" width="8.77734375" style="545" customWidth="1"/>
    <col min="14356" max="14592" width="8.33203125" style="545"/>
    <col min="14593" max="14593" width="8.44140625" style="545" customWidth="1"/>
    <col min="14594" max="14594" width="32.77734375" style="545" customWidth="1"/>
    <col min="14595" max="14596" width="9.88671875" style="545" customWidth="1"/>
    <col min="14597" max="14597" width="11.44140625" style="545" customWidth="1"/>
    <col min="14598" max="14598" width="12.6640625" style="545" customWidth="1"/>
    <col min="14599" max="14599" width="10.44140625" style="545" customWidth="1"/>
    <col min="14600" max="14600" width="10.109375" style="545" customWidth="1"/>
    <col min="14601" max="14601" width="11.88671875" style="545" customWidth="1"/>
    <col min="14602" max="14602" width="12.33203125" style="545" customWidth="1"/>
    <col min="14603" max="14603" width="9.88671875" style="545" customWidth="1"/>
    <col min="14604" max="14604" width="10" style="545" customWidth="1"/>
    <col min="14605" max="14605" width="11" style="545" customWidth="1"/>
    <col min="14606" max="14606" width="12.5546875" style="545" customWidth="1"/>
    <col min="14607" max="14611" width="8.77734375" style="545" customWidth="1"/>
    <col min="14612" max="14848" width="8.33203125" style="545"/>
    <col min="14849" max="14849" width="8.44140625" style="545" customWidth="1"/>
    <col min="14850" max="14850" width="32.77734375" style="545" customWidth="1"/>
    <col min="14851" max="14852" width="9.88671875" style="545" customWidth="1"/>
    <col min="14853" max="14853" width="11.44140625" style="545" customWidth="1"/>
    <col min="14854" max="14854" width="12.6640625" style="545" customWidth="1"/>
    <col min="14855" max="14855" width="10.44140625" style="545" customWidth="1"/>
    <col min="14856" max="14856" width="10.109375" style="545" customWidth="1"/>
    <col min="14857" max="14857" width="11.88671875" style="545" customWidth="1"/>
    <col min="14858" max="14858" width="12.33203125" style="545" customWidth="1"/>
    <col min="14859" max="14859" width="9.88671875" style="545" customWidth="1"/>
    <col min="14860" max="14860" width="10" style="545" customWidth="1"/>
    <col min="14861" max="14861" width="11" style="545" customWidth="1"/>
    <col min="14862" max="14862" width="12.5546875" style="545" customWidth="1"/>
    <col min="14863" max="14867" width="8.77734375" style="545" customWidth="1"/>
    <col min="14868" max="15104" width="8.33203125" style="545"/>
    <col min="15105" max="15105" width="8.44140625" style="545" customWidth="1"/>
    <col min="15106" max="15106" width="32.77734375" style="545" customWidth="1"/>
    <col min="15107" max="15108" width="9.88671875" style="545" customWidth="1"/>
    <col min="15109" max="15109" width="11.44140625" style="545" customWidth="1"/>
    <col min="15110" max="15110" width="12.6640625" style="545" customWidth="1"/>
    <col min="15111" max="15111" width="10.44140625" style="545" customWidth="1"/>
    <col min="15112" max="15112" width="10.109375" style="545" customWidth="1"/>
    <col min="15113" max="15113" width="11.88671875" style="545" customWidth="1"/>
    <col min="15114" max="15114" width="12.33203125" style="545" customWidth="1"/>
    <col min="15115" max="15115" width="9.88671875" style="545" customWidth="1"/>
    <col min="15116" max="15116" width="10" style="545" customWidth="1"/>
    <col min="15117" max="15117" width="11" style="545" customWidth="1"/>
    <col min="15118" max="15118" width="12.5546875" style="545" customWidth="1"/>
    <col min="15119" max="15123" width="8.77734375" style="545" customWidth="1"/>
    <col min="15124" max="15360" width="8.33203125" style="545"/>
    <col min="15361" max="15361" width="8.44140625" style="545" customWidth="1"/>
    <col min="15362" max="15362" width="32.77734375" style="545" customWidth="1"/>
    <col min="15363" max="15364" width="9.88671875" style="545" customWidth="1"/>
    <col min="15365" max="15365" width="11.44140625" style="545" customWidth="1"/>
    <col min="15366" max="15366" width="12.6640625" style="545" customWidth="1"/>
    <col min="15367" max="15367" width="10.44140625" style="545" customWidth="1"/>
    <col min="15368" max="15368" width="10.109375" style="545" customWidth="1"/>
    <col min="15369" max="15369" width="11.88671875" style="545" customWidth="1"/>
    <col min="15370" max="15370" width="12.33203125" style="545" customWidth="1"/>
    <col min="15371" max="15371" width="9.88671875" style="545" customWidth="1"/>
    <col min="15372" max="15372" width="10" style="545" customWidth="1"/>
    <col min="15373" max="15373" width="11" style="545" customWidth="1"/>
    <col min="15374" max="15374" width="12.5546875" style="545" customWidth="1"/>
    <col min="15375" max="15379" width="8.77734375" style="545" customWidth="1"/>
    <col min="15380" max="15616" width="8.33203125" style="545"/>
    <col min="15617" max="15617" width="8.44140625" style="545" customWidth="1"/>
    <col min="15618" max="15618" width="32.77734375" style="545" customWidth="1"/>
    <col min="15619" max="15620" width="9.88671875" style="545" customWidth="1"/>
    <col min="15621" max="15621" width="11.44140625" style="545" customWidth="1"/>
    <col min="15622" max="15622" width="12.6640625" style="545" customWidth="1"/>
    <col min="15623" max="15623" width="10.44140625" style="545" customWidth="1"/>
    <col min="15624" max="15624" width="10.109375" style="545" customWidth="1"/>
    <col min="15625" max="15625" width="11.88671875" style="545" customWidth="1"/>
    <col min="15626" max="15626" width="12.33203125" style="545" customWidth="1"/>
    <col min="15627" max="15627" width="9.88671875" style="545" customWidth="1"/>
    <col min="15628" max="15628" width="10" style="545" customWidth="1"/>
    <col min="15629" max="15629" width="11" style="545" customWidth="1"/>
    <col min="15630" max="15630" width="12.5546875" style="545" customWidth="1"/>
    <col min="15631" max="15635" width="8.77734375" style="545" customWidth="1"/>
    <col min="15636" max="15872" width="8.33203125" style="545"/>
    <col min="15873" max="15873" width="8.44140625" style="545" customWidth="1"/>
    <col min="15874" max="15874" width="32.77734375" style="545" customWidth="1"/>
    <col min="15875" max="15876" width="9.88671875" style="545" customWidth="1"/>
    <col min="15877" max="15877" width="11.44140625" style="545" customWidth="1"/>
    <col min="15878" max="15878" width="12.6640625" style="545" customWidth="1"/>
    <col min="15879" max="15879" width="10.44140625" style="545" customWidth="1"/>
    <col min="15880" max="15880" width="10.109375" style="545" customWidth="1"/>
    <col min="15881" max="15881" width="11.88671875" style="545" customWidth="1"/>
    <col min="15882" max="15882" width="12.33203125" style="545" customWidth="1"/>
    <col min="15883" max="15883" width="9.88671875" style="545" customWidth="1"/>
    <col min="15884" max="15884" width="10" style="545" customWidth="1"/>
    <col min="15885" max="15885" width="11" style="545" customWidth="1"/>
    <col min="15886" max="15886" width="12.5546875" style="545" customWidth="1"/>
    <col min="15887" max="15891" width="8.77734375" style="545" customWidth="1"/>
    <col min="15892" max="16128" width="8.33203125" style="545"/>
    <col min="16129" max="16129" width="8.44140625" style="545" customWidth="1"/>
    <col min="16130" max="16130" width="32.77734375" style="545" customWidth="1"/>
    <col min="16131" max="16132" width="9.88671875" style="545" customWidth="1"/>
    <col min="16133" max="16133" width="11.44140625" style="545" customWidth="1"/>
    <col min="16134" max="16134" width="12.6640625" style="545" customWidth="1"/>
    <col min="16135" max="16135" width="10.44140625" style="545" customWidth="1"/>
    <col min="16136" max="16136" width="10.109375" style="545" customWidth="1"/>
    <col min="16137" max="16137" width="11.88671875" style="545" customWidth="1"/>
    <col min="16138" max="16138" width="12.33203125" style="545" customWidth="1"/>
    <col min="16139" max="16139" width="9.88671875" style="545" customWidth="1"/>
    <col min="16140" max="16140" width="10" style="545" customWidth="1"/>
    <col min="16141" max="16141" width="11" style="545" customWidth="1"/>
    <col min="16142" max="16142" width="12.5546875" style="545" customWidth="1"/>
    <col min="16143" max="16147" width="8.77734375" style="545" customWidth="1"/>
    <col min="16148" max="16384" width="8.33203125" style="545"/>
  </cols>
  <sheetData>
    <row r="1" spans="1:18" x14ac:dyDescent="0.25">
      <c r="A1" s="544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7"/>
    </row>
    <row r="2" spans="1:18" x14ac:dyDescent="0.25">
      <c r="A2" s="1398"/>
      <c r="B2" s="1398"/>
      <c r="C2" s="1398"/>
      <c r="D2" s="1398"/>
      <c r="E2" s="1398"/>
      <c r="F2" s="1398"/>
      <c r="G2" s="1398"/>
      <c r="H2" s="1398"/>
      <c r="I2" s="1398"/>
      <c r="J2" s="1398"/>
      <c r="K2" s="1398"/>
      <c r="L2" s="1398"/>
      <c r="M2" s="1398"/>
      <c r="N2" s="1398"/>
    </row>
    <row r="3" spans="1:18" ht="13.8" thickBot="1" x14ac:dyDescent="0.3"/>
    <row r="4" spans="1:18" s="550" customFormat="1" ht="15.75" customHeight="1" x14ac:dyDescent="0.25">
      <c r="A4" s="1399" t="s">
        <v>682</v>
      </c>
      <c r="B4" s="1401" t="s">
        <v>514</v>
      </c>
      <c r="C4" s="1403" t="s">
        <v>515</v>
      </c>
      <c r="D4" s="1404"/>
      <c r="E4" s="1404"/>
      <c r="F4" s="1404"/>
      <c r="G4" s="1403" t="s">
        <v>458</v>
      </c>
      <c r="H4" s="1404"/>
      <c r="I4" s="1404"/>
      <c r="J4" s="1404"/>
      <c r="K4" s="1403" t="s">
        <v>516</v>
      </c>
      <c r="L4" s="1404"/>
      <c r="M4" s="1404"/>
      <c r="N4" s="1405"/>
    </row>
    <row r="5" spans="1:18" s="555" customFormat="1" ht="47.25" customHeight="1" thickBot="1" x14ac:dyDescent="0.3">
      <c r="A5" s="1400"/>
      <c r="B5" s="1402"/>
      <c r="C5" s="551" t="s">
        <v>478</v>
      </c>
      <c r="D5" s="551" t="s">
        <v>479</v>
      </c>
      <c r="E5" s="552" t="s">
        <v>224</v>
      </c>
      <c r="F5" s="553" t="s">
        <v>8</v>
      </c>
      <c r="G5" s="551" t="s">
        <v>478</v>
      </c>
      <c r="H5" s="551" t="s">
        <v>479</v>
      </c>
      <c r="I5" s="552" t="s">
        <v>224</v>
      </c>
      <c r="J5" s="553" t="s">
        <v>8</v>
      </c>
      <c r="K5" s="551" t="s">
        <v>478</v>
      </c>
      <c r="L5" s="551" t="s">
        <v>479</v>
      </c>
      <c r="M5" s="552" t="s">
        <v>224</v>
      </c>
      <c r="N5" s="554" t="s">
        <v>8</v>
      </c>
    </row>
    <row r="6" spans="1:18" s="555" customFormat="1" ht="30.6" customHeight="1" x14ac:dyDescent="0.25">
      <c r="A6" s="556">
        <v>2104</v>
      </c>
      <c r="B6" s="557" t="s">
        <v>754</v>
      </c>
      <c r="C6" s="558">
        <v>0</v>
      </c>
      <c r="D6" s="558">
        <v>10</v>
      </c>
      <c r="E6" s="558">
        <v>10</v>
      </c>
      <c r="F6" s="559">
        <v>100</v>
      </c>
      <c r="G6" s="558">
        <v>0</v>
      </c>
      <c r="H6" s="558">
        <v>0</v>
      </c>
      <c r="I6" s="558">
        <v>0</v>
      </c>
      <c r="J6" s="560">
        <v>0</v>
      </c>
      <c r="K6" s="561">
        <v>0</v>
      </c>
      <c r="L6" s="561">
        <v>10</v>
      </c>
      <c r="M6" s="561">
        <v>10</v>
      </c>
      <c r="N6" s="562">
        <v>100</v>
      </c>
      <c r="P6" s="563"/>
      <c r="Q6" s="563"/>
      <c r="R6" s="563"/>
    </row>
    <row r="7" spans="1:18" s="555" customFormat="1" ht="24.6" customHeight="1" x14ac:dyDescent="0.25">
      <c r="A7" s="564" t="s">
        <v>473</v>
      </c>
      <c r="B7" s="565" t="s">
        <v>755</v>
      </c>
      <c r="C7" s="566">
        <v>0</v>
      </c>
      <c r="D7" s="566">
        <v>10</v>
      </c>
      <c r="E7" s="566">
        <v>10</v>
      </c>
      <c r="F7" s="567">
        <v>100</v>
      </c>
      <c r="G7" s="566">
        <v>0</v>
      </c>
      <c r="H7" s="566">
        <v>0</v>
      </c>
      <c r="I7" s="566">
        <v>0</v>
      </c>
      <c r="J7" s="567">
        <v>0</v>
      </c>
      <c r="K7" s="568">
        <v>0</v>
      </c>
      <c r="L7" s="568">
        <v>10</v>
      </c>
      <c r="M7" s="568">
        <v>10</v>
      </c>
      <c r="N7" s="569">
        <v>100</v>
      </c>
      <c r="P7" s="563"/>
      <c r="Q7" s="563"/>
      <c r="R7" s="563"/>
    </row>
    <row r="8" spans="1:18" s="555" customFormat="1" ht="22.95" customHeight="1" x14ac:dyDescent="0.25">
      <c r="A8" s="564"/>
      <c r="B8" s="565" t="s">
        <v>756</v>
      </c>
      <c r="C8" s="566">
        <v>0</v>
      </c>
      <c r="D8" s="566">
        <v>10</v>
      </c>
      <c r="E8" s="566">
        <v>10</v>
      </c>
      <c r="F8" s="567">
        <v>100</v>
      </c>
      <c r="G8" s="566">
        <v>0</v>
      </c>
      <c r="H8" s="566">
        <v>0</v>
      </c>
      <c r="I8" s="566">
        <v>0</v>
      </c>
      <c r="J8" s="567">
        <v>0</v>
      </c>
      <c r="K8" s="568">
        <v>0</v>
      </c>
      <c r="L8" s="568">
        <v>10</v>
      </c>
      <c r="M8" s="568">
        <v>10</v>
      </c>
      <c r="N8" s="569">
        <v>100</v>
      </c>
      <c r="P8" s="563"/>
      <c r="Q8" s="563"/>
      <c r="R8" s="563"/>
    </row>
    <row r="9" spans="1:18" s="570" customFormat="1" ht="25.5" customHeight="1" x14ac:dyDescent="0.25">
      <c r="A9" s="556">
        <v>2110</v>
      </c>
      <c r="B9" s="557" t="s">
        <v>236</v>
      </c>
      <c r="C9" s="561">
        <v>95</v>
      </c>
      <c r="D9" s="561">
        <v>199</v>
      </c>
      <c r="E9" s="561">
        <v>199</v>
      </c>
      <c r="F9" s="559">
        <v>100</v>
      </c>
      <c r="G9" s="561">
        <v>0</v>
      </c>
      <c r="H9" s="561">
        <v>0</v>
      </c>
      <c r="I9" s="561">
        <v>0</v>
      </c>
      <c r="J9" s="560">
        <v>0</v>
      </c>
      <c r="K9" s="561">
        <v>95</v>
      </c>
      <c r="L9" s="561">
        <v>199</v>
      </c>
      <c r="M9" s="561">
        <v>199</v>
      </c>
      <c r="N9" s="562">
        <v>100</v>
      </c>
      <c r="P9" s="563"/>
      <c r="Q9" s="563"/>
      <c r="R9" s="563"/>
    </row>
    <row r="10" spans="1:18" s="555" customFormat="1" ht="25.5" customHeight="1" x14ac:dyDescent="0.25">
      <c r="A10" s="564" t="s">
        <v>473</v>
      </c>
      <c r="B10" s="565" t="s">
        <v>757</v>
      </c>
      <c r="C10" s="568">
        <v>95</v>
      </c>
      <c r="D10" s="568">
        <v>199</v>
      </c>
      <c r="E10" s="568">
        <v>199</v>
      </c>
      <c r="F10" s="567">
        <v>100</v>
      </c>
      <c r="G10" s="568">
        <v>0</v>
      </c>
      <c r="H10" s="568">
        <v>0</v>
      </c>
      <c r="I10" s="568">
        <v>0</v>
      </c>
      <c r="J10" s="567">
        <v>0</v>
      </c>
      <c r="K10" s="568">
        <v>95</v>
      </c>
      <c r="L10" s="568">
        <v>199</v>
      </c>
      <c r="M10" s="568">
        <v>199</v>
      </c>
      <c r="N10" s="569">
        <v>100</v>
      </c>
      <c r="P10" s="563"/>
      <c r="Q10" s="571"/>
      <c r="R10" s="571"/>
    </row>
    <row r="11" spans="1:18" s="555" customFormat="1" ht="25.5" customHeight="1" x14ac:dyDescent="0.25">
      <c r="A11" s="564"/>
      <c r="B11" s="565" t="s">
        <v>758</v>
      </c>
      <c r="C11" s="568">
        <v>95</v>
      </c>
      <c r="D11" s="568">
        <v>199</v>
      </c>
      <c r="E11" s="568">
        <v>199</v>
      </c>
      <c r="F11" s="567">
        <v>100</v>
      </c>
      <c r="G11" s="568">
        <v>0</v>
      </c>
      <c r="H11" s="568">
        <v>0</v>
      </c>
      <c r="I11" s="568">
        <v>0</v>
      </c>
      <c r="J11" s="567">
        <v>0</v>
      </c>
      <c r="K11" s="568">
        <v>95</v>
      </c>
      <c r="L11" s="568">
        <v>199</v>
      </c>
      <c r="M11" s="568">
        <v>199</v>
      </c>
      <c r="N11" s="569">
        <v>100</v>
      </c>
      <c r="P11" s="563"/>
      <c r="Q11" s="571"/>
      <c r="R11" s="571"/>
    </row>
    <row r="12" spans="1:18" s="575" customFormat="1" ht="25.5" customHeight="1" x14ac:dyDescent="0.25">
      <c r="A12" s="572">
        <v>2111</v>
      </c>
      <c r="B12" s="573" t="s">
        <v>237</v>
      </c>
      <c r="C12" s="561">
        <v>7149</v>
      </c>
      <c r="D12" s="561">
        <v>8084</v>
      </c>
      <c r="E12" s="561">
        <v>7300</v>
      </c>
      <c r="F12" s="559">
        <v>90.301830776843147</v>
      </c>
      <c r="G12" s="561">
        <v>385</v>
      </c>
      <c r="H12" s="561">
        <v>1548</v>
      </c>
      <c r="I12" s="561">
        <v>1485</v>
      </c>
      <c r="J12" s="559">
        <v>95.930232558139537</v>
      </c>
      <c r="K12" s="561">
        <v>7534</v>
      </c>
      <c r="L12" s="561">
        <v>9632</v>
      </c>
      <c r="M12" s="561">
        <v>8785</v>
      </c>
      <c r="N12" s="574">
        <v>91.206395348837205</v>
      </c>
      <c r="P12" s="563"/>
      <c r="Q12" s="563"/>
      <c r="R12" s="563"/>
    </row>
    <row r="13" spans="1:18" s="555" customFormat="1" ht="25.5" customHeight="1" x14ac:dyDescent="0.25">
      <c r="A13" s="576"/>
      <c r="B13" s="565" t="s">
        <v>759</v>
      </c>
      <c r="C13" s="568">
        <v>2723</v>
      </c>
      <c r="D13" s="568">
        <v>3164</v>
      </c>
      <c r="E13" s="568">
        <v>3167</v>
      </c>
      <c r="F13" s="567">
        <v>100.09481668773704</v>
      </c>
      <c r="G13" s="568">
        <v>380</v>
      </c>
      <c r="H13" s="568">
        <v>410</v>
      </c>
      <c r="I13" s="568">
        <v>409</v>
      </c>
      <c r="J13" s="567">
        <v>99.756097560975604</v>
      </c>
      <c r="K13" s="568">
        <v>3103</v>
      </c>
      <c r="L13" s="568">
        <v>3574</v>
      </c>
      <c r="M13" s="568">
        <v>3576</v>
      </c>
      <c r="N13" s="569">
        <v>100.05595970900951</v>
      </c>
      <c r="P13" s="563"/>
      <c r="Q13" s="571"/>
      <c r="R13" s="571"/>
    </row>
    <row r="14" spans="1:18" ht="25.5" customHeight="1" x14ac:dyDescent="0.25">
      <c r="A14" s="577"/>
      <c r="B14" s="565" t="s">
        <v>756</v>
      </c>
      <c r="C14" s="568">
        <v>2723</v>
      </c>
      <c r="D14" s="568">
        <v>3164</v>
      </c>
      <c r="E14" s="568">
        <v>3167</v>
      </c>
      <c r="F14" s="567">
        <v>100.09481668773704</v>
      </c>
      <c r="G14" s="568">
        <v>380</v>
      </c>
      <c r="H14" s="568">
        <v>410</v>
      </c>
      <c r="I14" s="568">
        <v>409</v>
      </c>
      <c r="J14" s="567">
        <v>99.756097560975604</v>
      </c>
      <c r="K14" s="568">
        <v>3103</v>
      </c>
      <c r="L14" s="568">
        <v>3574</v>
      </c>
      <c r="M14" s="568">
        <v>3576</v>
      </c>
      <c r="N14" s="569">
        <v>100.05595970900951</v>
      </c>
      <c r="P14" s="563"/>
      <c r="Q14" s="571"/>
      <c r="R14" s="571"/>
    </row>
    <row r="15" spans="1:18" ht="25.5" customHeight="1" x14ac:dyDescent="0.25">
      <c r="A15" s="577" t="s">
        <v>473</v>
      </c>
      <c r="B15" s="565" t="s">
        <v>760</v>
      </c>
      <c r="C15" s="568">
        <v>4426</v>
      </c>
      <c r="D15" s="568">
        <v>4920</v>
      </c>
      <c r="E15" s="568">
        <v>4133</v>
      </c>
      <c r="F15" s="567">
        <v>84.004065040650417</v>
      </c>
      <c r="G15" s="568">
        <v>5</v>
      </c>
      <c r="H15" s="568">
        <v>1138</v>
      </c>
      <c r="I15" s="568">
        <v>1076</v>
      </c>
      <c r="J15" s="567">
        <v>94.5518453427065</v>
      </c>
      <c r="K15" s="568">
        <v>4431</v>
      </c>
      <c r="L15" s="568">
        <v>6058</v>
      </c>
      <c r="M15" s="568">
        <v>5209</v>
      </c>
      <c r="N15" s="569">
        <v>85.985473753714089</v>
      </c>
      <c r="P15" s="563"/>
      <c r="Q15" s="571"/>
      <c r="R15" s="571"/>
    </row>
    <row r="16" spans="1:18" ht="25.5" customHeight="1" x14ac:dyDescent="0.25">
      <c r="A16" s="577"/>
      <c r="B16" s="565" t="s">
        <v>761</v>
      </c>
      <c r="C16" s="568">
        <v>4426</v>
      </c>
      <c r="D16" s="568">
        <v>4920</v>
      </c>
      <c r="E16" s="568">
        <v>4133</v>
      </c>
      <c r="F16" s="567">
        <v>84.004065040650417</v>
      </c>
      <c r="G16" s="568">
        <v>5</v>
      </c>
      <c r="H16" s="568">
        <v>1138</v>
      </c>
      <c r="I16" s="568">
        <v>1076</v>
      </c>
      <c r="J16" s="567">
        <v>94.5518453427065</v>
      </c>
      <c r="K16" s="568">
        <v>4431</v>
      </c>
      <c r="L16" s="568">
        <v>6058</v>
      </c>
      <c r="M16" s="568">
        <v>5209</v>
      </c>
      <c r="N16" s="569">
        <v>85.985473753714089</v>
      </c>
      <c r="P16" s="563"/>
      <c r="Q16" s="571"/>
      <c r="R16" s="571"/>
    </row>
    <row r="17" spans="1:19" ht="25.5" customHeight="1" x14ac:dyDescent="0.25">
      <c r="A17" s="578">
        <v>2118</v>
      </c>
      <c r="B17" s="573" t="s">
        <v>241</v>
      </c>
      <c r="C17" s="561">
        <v>597</v>
      </c>
      <c r="D17" s="561">
        <v>597</v>
      </c>
      <c r="E17" s="561">
        <v>597</v>
      </c>
      <c r="F17" s="559">
        <v>100</v>
      </c>
      <c r="G17" s="561">
        <v>0</v>
      </c>
      <c r="H17" s="561">
        <v>0</v>
      </c>
      <c r="I17" s="561">
        <v>0</v>
      </c>
      <c r="J17" s="559">
        <v>0</v>
      </c>
      <c r="K17" s="561">
        <v>597</v>
      </c>
      <c r="L17" s="561">
        <v>597</v>
      </c>
      <c r="M17" s="561">
        <v>597</v>
      </c>
      <c r="N17" s="574">
        <v>100</v>
      </c>
      <c r="P17" s="563"/>
      <c r="Q17" s="563"/>
      <c r="R17" s="563"/>
    </row>
    <row r="18" spans="1:19" ht="25.5" customHeight="1" x14ac:dyDescent="0.25">
      <c r="A18" s="577"/>
      <c r="B18" s="565" t="s">
        <v>762</v>
      </c>
      <c r="C18" s="561">
        <v>597</v>
      </c>
      <c r="D18" s="561">
        <v>597</v>
      </c>
      <c r="E18" s="561">
        <v>597</v>
      </c>
      <c r="F18" s="567">
        <v>100</v>
      </c>
      <c r="G18" s="568">
        <v>0</v>
      </c>
      <c r="H18" s="568">
        <v>0</v>
      </c>
      <c r="I18" s="568">
        <v>0</v>
      </c>
      <c r="J18" s="567">
        <v>0</v>
      </c>
      <c r="K18" s="568">
        <v>597</v>
      </c>
      <c r="L18" s="568">
        <v>597</v>
      </c>
      <c r="M18" s="568">
        <v>597</v>
      </c>
      <c r="N18" s="569">
        <v>100</v>
      </c>
      <c r="P18" s="563"/>
      <c r="Q18" s="571"/>
      <c r="R18" s="571"/>
    </row>
    <row r="19" spans="1:19" ht="25.5" customHeight="1" x14ac:dyDescent="0.25">
      <c r="A19" s="577"/>
      <c r="B19" s="565" t="s">
        <v>763</v>
      </c>
      <c r="C19" s="561">
        <v>597</v>
      </c>
      <c r="D19" s="561">
        <v>597</v>
      </c>
      <c r="E19" s="561">
        <v>597</v>
      </c>
      <c r="F19" s="567">
        <v>100</v>
      </c>
      <c r="G19" s="568">
        <v>0</v>
      </c>
      <c r="H19" s="568">
        <v>0</v>
      </c>
      <c r="I19" s="568">
        <v>0</v>
      </c>
      <c r="J19" s="567">
        <v>0</v>
      </c>
      <c r="K19" s="568">
        <v>597</v>
      </c>
      <c r="L19" s="568">
        <v>597</v>
      </c>
      <c r="M19" s="568">
        <v>597</v>
      </c>
      <c r="N19" s="569">
        <v>100</v>
      </c>
      <c r="P19" s="563"/>
      <c r="Q19" s="571"/>
      <c r="R19" s="571"/>
    </row>
    <row r="20" spans="1:19" ht="25.5" customHeight="1" x14ac:dyDescent="0.25">
      <c r="A20" s="578">
        <v>2120</v>
      </c>
      <c r="B20" s="573" t="s">
        <v>764</v>
      </c>
      <c r="C20" s="561">
        <v>310325</v>
      </c>
      <c r="D20" s="561">
        <v>309842</v>
      </c>
      <c r="E20" s="561">
        <v>309649</v>
      </c>
      <c r="F20" s="559">
        <v>99.937710187773121</v>
      </c>
      <c r="G20" s="561">
        <v>28983</v>
      </c>
      <c r="H20" s="561">
        <v>21868</v>
      </c>
      <c r="I20" s="561">
        <v>21867</v>
      </c>
      <c r="J20" s="559">
        <v>99.995427108103158</v>
      </c>
      <c r="K20" s="561">
        <v>339308</v>
      </c>
      <c r="L20" s="561">
        <v>331710</v>
      </c>
      <c r="M20" s="561">
        <v>331516</v>
      </c>
      <c r="N20" s="574">
        <v>99.94151517892135</v>
      </c>
      <c r="P20" s="563"/>
      <c r="Q20" s="563"/>
      <c r="R20" s="563"/>
      <c r="S20" s="563"/>
    </row>
    <row r="21" spans="1:19" ht="25.5" customHeight="1" x14ac:dyDescent="0.25">
      <c r="A21" s="578"/>
      <c r="B21" s="565" t="s">
        <v>765</v>
      </c>
      <c r="C21" s="568">
        <v>5955</v>
      </c>
      <c r="D21" s="568">
        <v>8569</v>
      </c>
      <c r="E21" s="568">
        <v>8579</v>
      </c>
      <c r="F21" s="567">
        <v>100.11669973159061</v>
      </c>
      <c r="G21" s="568">
        <v>0</v>
      </c>
      <c r="H21" s="568">
        <v>3</v>
      </c>
      <c r="I21" s="568">
        <v>3</v>
      </c>
      <c r="J21" s="567">
        <v>100</v>
      </c>
      <c r="K21" s="568">
        <v>5955</v>
      </c>
      <c r="L21" s="568">
        <v>8572</v>
      </c>
      <c r="M21" s="568">
        <v>8582</v>
      </c>
      <c r="N21" s="569">
        <v>100.11665888940738</v>
      </c>
      <c r="P21" s="563"/>
      <c r="Q21" s="563"/>
      <c r="R21" s="563"/>
    </row>
    <row r="22" spans="1:19" ht="25.5" customHeight="1" x14ac:dyDescent="0.25">
      <c r="A22" s="578"/>
      <c r="B22" s="579" t="s">
        <v>766</v>
      </c>
      <c r="C22" s="568">
        <v>5955</v>
      </c>
      <c r="D22" s="568">
        <v>8569</v>
      </c>
      <c r="E22" s="568">
        <v>8579</v>
      </c>
      <c r="F22" s="567">
        <v>100.11669973159061</v>
      </c>
      <c r="G22" s="568">
        <v>0</v>
      </c>
      <c r="H22" s="568">
        <v>3</v>
      </c>
      <c r="I22" s="568">
        <v>3</v>
      </c>
      <c r="J22" s="567">
        <v>100</v>
      </c>
      <c r="K22" s="568">
        <v>5955</v>
      </c>
      <c r="L22" s="568">
        <v>8572</v>
      </c>
      <c r="M22" s="568">
        <v>8582</v>
      </c>
      <c r="N22" s="569">
        <v>100.11665888940738</v>
      </c>
      <c r="P22" s="563"/>
      <c r="Q22" s="563"/>
      <c r="R22" s="563"/>
    </row>
    <row r="23" spans="1:19" ht="25.5" customHeight="1" x14ac:dyDescent="0.25">
      <c r="A23" s="578"/>
      <c r="B23" s="565" t="s">
        <v>755</v>
      </c>
      <c r="C23" s="568">
        <v>278959</v>
      </c>
      <c r="D23" s="568">
        <v>262031</v>
      </c>
      <c r="E23" s="568">
        <v>261828</v>
      </c>
      <c r="F23" s="567">
        <v>99.922528250474187</v>
      </c>
      <c r="G23" s="568">
        <v>10269</v>
      </c>
      <c r="H23" s="568">
        <v>17740</v>
      </c>
      <c r="I23" s="568">
        <v>17740</v>
      </c>
      <c r="J23" s="567">
        <v>100</v>
      </c>
      <c r="K23" s="568">
        <v>289228</v>
      </c>
      <c r="L23" s="568">
        <v>279771</v>
      </c>
      <c r="M23" s="568">
        <v>279568</v>
      </c>
      <c r="N23" s="569">
        <v>99.927440656822895</v>
      </c>
      <c r="P23" s="563"/>
      <c r="Q23" s="563"/>
      <c r="R23" s="563"/>
    </row>
    <row r="24" spans="1:19" ht="25.5" customHeight="1" x14ac:dyDescent="0.25">
      <c r="A24" s="578" t="s">
        <v>473</v>
      </c>
      <c r="B24" s="565" t="s">
        <v>756</v>
      </c>
      <c r="C24" s="568">
        <v>278959</v>
      </c>
      <c r="D24" s="568">
        <v>262031</v>
      </c>
      <c r="E24" s="568">
        <v>261828</v>
      </c>
      <c r="F24" s="567">
        <v>99.922528250474187</v>
      </c>
      <c r="G24" s="568">
        <v>10269</v>
      </c>
      <c r="H24" s="568">
        <v>17740</v>
      </c>
      <c r="I24" s="568">
        <v>17740</v>
      </c>
      <c r="J24" s="567">
        <v>100</v>
      </c>
      <c r="K24" s="568">
        <v>289228</v>
      </c>
      <c r="L24" s="568">
        <v>279771</v>
      </c>
      <c r="M24" s="568">
        <v>279568</v>
      </c>
      <c r="N24" s="569">
        <v>99.927440656822895</v>
      </c>
      <c r="P24" s="563"/>
      <c r="Q24" s="563"/>
      <c r="R24" s="563"/>
    </row>
    <row r="25" spans="1:19" ht="25.5" customHeight="1" x14ac:dyDescent="0.25">
      <c r="A25" s="578"/>
      <c r="B25" s="565" t="s">
        <v>757</v>
      </c>
      <c r="C25" s="568">
        <v>10079</v>
      </c>
      <c r="D25" s="568">
        <v>21087</v>
      </c>
      <c r="E25" s="568">
        <v>21087</v>
      </c>
      <c r="F25" s="567">
        <v>100</v>
      </c>
      <c r="G25" s="568">
        <v>0</v>
      </c>
      <c r="H25" s="568">
        <v>3647</v>
      </c>
      <c r="I25" s="568">
        <v>3647</v>
      </c>
      <c r="J25" s="567">
        <v>100</v>
      </c>
      <c r="K25" s="568">
        <v>10079</v>
      </c>
      <c r="L25" s="568">
        <v>24734</v>
      </c>
      <c r="M25" s="568">
        <v>24734</v>
      </c>
      <c r="N25" s="569">
        <v>100</v>
      </c>
      <c r="P25" s="563"/>
      <c r="Q25" s="563"/>
      <c r="R25" s="563"/>
    </row>
    <row r="26" spans="1:19" ht="25.5" customHeight="1" x14ac:dyDescent="0.25">
      <c r="A26" s="578"/>
      <c r="B26" s="565" t="s">
        <v>758</v>
      </c>
      <c r="C26" s="568">
        <v>10079</v>
      </c>
      <c r="D26" s="568">
        <v>21087</v>
      </c>
      <c r="E26" s="568">
        <v>21087</v>
      </c>
      <c r="F26" s="567">
        <v>100</v>
      </c>
      <c r="G26" s="568">
        <v>0</v>
      </c>
      <c r="H26" s="568">
        <v>3647</v>
      </c>
      <c r="I26" s="568">
        <v>3647</v>
      </c>
      <c r="J26" s="567">
        <v>100</v>
      </c>
      <c r="K26" s="568">
        <v>10079</v>
      </c>
      <c r="L26" s="568">
        <v>24734</v>
      </c>
      <c r="M26" s="568">
        <v>24734</v>
      </c>
      <c r="N26" s="569">
        <v>100</v>
      </c>
      <c r="P26" s="563"/>
      <c r="Q26" s="563"/>
      <c r="R26" s="563"/>
    </row>
    <row r="27" spans="1:19" ht="25.5" customHeight="1" x14ac:dyDescent="0.25">
      <c r="A27" s="578"/>
      <c r="B27" s="565" t="s">
        <v>767</v>
      </c>
      <c r="C27" s="568">
        <v>10079</v>
      </c>
      <c r="D27" s="568">
        <v>12028</v>
      </c>
      <c r="E27" s="568">
        <v>12028</v>
      </c>
      <c r="F27" s="567">
        <v>100</v>
      </c>
      <c r="G27" s="568">
        <v>18714</v>
      </c>
      <c r="H27" s="568">
        <v>478</v>
      </c>
      <c r="I27" s="568">
        <v>477</v>
      </c>
      <c r="J27" s="567">
        <v>99.790794979079493</v>
      </c>
      <c r="K27" s="568">
        <v>28793</v>
      </c>
      <c r="L27" s="568">
        <v>12506</v>
      </c>
      <c r="M27" s="568">
        <v>12505</v>
      </c>
      <c r="N27" s="569">
        <v>99.992003838157686</v>
      </c>
      <c r="P27" s="563"/>
      <c r="Q27" s="563"/>
      <c r="R27" s="563"/>
    </row>
    <row r="28" spans="1:19" ht="25.5" customHeight="1" x14ac:dyDescent="0.25">
      <c r="A28" s="578"/>
      <c r="B28" s="565" t="s">
        <v>768</v>
      </c>
      <c r="C28" s="568">
        <v>10079</v>
      </c>
      <c r="D28" s="568">
        <v>12028</v>
      </c>
      <c r="E28" s="568">
        <v>12028</v>
      </c>
      <c r="F28" s="567">
        <v>100</v>
      </c>
      <c r="G28" s="568">
        <v>18714</v>
      </c>
      <c r="H28" s="568">
        <v>478</v>
      </c>
      <c r="I28" s="568">
        <v>477</v>
      </c>
      <c r="J28" s="567">
        <v>99.790794979079493</v>
      </c>
      <c r="K28" s="568">
        <v>28793</v>
      </c>
      <c r="L28" s="568">
        <v>12506</v>
      </c>
      <c r="M28" s="568">
        <v>12505</v>
      </c>
      <c r="N28" s="569">
        <v>99.992003838157686</v>
      </c>
      <c r="P28" s="563"/>
      <c r="Q28" s="563"/>
      <c r="R28" s="563"/>
    </row>
    <row r="29" spans="1:19" ht="25.5" customHeight="1" x14ac:dyDescent="0.25">
      <c r="A29" s="578"/>
      <c r="B29" s="565" t="s">
        <v>769</v>
      </c>
      <c r="C29" s="568">
        <v>5253</v>
      </c>
      <c r="D29" s="568">
        <v>6127</v>
      </c>
      <c r="E29" s="568">
        <v>6127</v>
      </c>
      <c r="F29" s="567">
        <v>100</v>
      </c>
      <c r="G29" s="568">
        <v>0</v>
      </c>
      <c r="H29" s="568">
        <v>0</v>
      </c>
      <c r="I29" s="568">
        <v>0</v>
      </c>
      <c r="J29" s="567">
        <v>0</v>
      </c>
      <c r="K29" s="568">
        <v>5253</v>
      </c>
      <c r="L29" s="568">
        <v>6127</v>
      </c>
      <c r="M29" s="568">
        <v>6127</v>
      </c>
      <c r="N29" s="569">
        <v>100</v>
      </c>
      <c r="P29" s="563"/>
      <c r="Q29" s="563"/>
      <c r="R29" s="563"/>
    </row>
    <row r="30" spans="1:19" ht="25.5" customHeight="1" x14ac:dyDescent="0.25">
      <c r="A30" s="578" t="s">
        <v>473</v>
      </c>
      <c r="B30" s="565" t="s">
        <v>770</v>
      </c>
      <c r="C30" s="568">
        <v>5253</v>
      </c>
      <c r="D30" s="568">
        <v>6127</v>
      </c>
      <c r="E30" s="568">
        <v>6127</v>
      </c>
      <c r="F30" s="567">
        <v>100</v>
      </c>
      <c r="G30" s="568">
        <v>0</v>
      </c>
      <c r="H30" s="568">
        <v>0</v>
      </c>
      <c r="I30" s="568">
        <v>0</v>
      </c>
      <c r="J30" s="567">
        <v>0</v>
      </c>
      <c r="K30" s="568">
        <v>5253</v>
      </c>
      <c r="L30" s="568">
        <v>6127</v>
      </c>
      <c r="M30" s="568">
        <v>6127</v>
      </c>
      <c r="N30" s="569">
        <v>100</v>
      </c>
      <c r="P30" s="563"/>
      <c r="Q30" s="563"/>
      <c r="R30" s="563"/>
    </row>
    <row r="31" spans="1:19" s="582" customFormat="1" ht="25.5" customHeight="1" x14ac:dyDescent="0.25">
      <c r="A31" s="580">
        <v>2121</v>
      </c>
      <c r="B31" s="557" t="s">
        <v>243</v>
      </c>
      <c r="C31" s="581">
        <v>0</v>
      </c>
      <c r="D31" s="581">
        <v>734</v>
      </c>
      <c r="E31" s="581">
        <v>734</v>
      </c>
      <c r="F31" s="560">
        <v>100</v>
      </c>
      <c r="G31" s="581">
        <v>0</v>
      </c>
      <c r="H31" s="581">
        <v>9</v>
      </c>
      <c r="I31" s="581">
        <v>9</v>
      </c>
      <c r="J31" s="560">
        <v>100</v>
      </c>
      <c r="K31" s="561">
        <v>0</v>
      </c>
      <c r="L31" s="561">
        <v>743</v>
      </c>
      <c r="M31" s="561">
        <v>743</v>
      </c>
      <c r="N31" s="562">
        <v>100</v>
      </c>
      <c r="P31" s="563"/>
      <c r="Q31" s="563"/>
      <c r="R31" s="563"/>
    </row>
    <row r="32" spans="1:19" ht="25.5" customHeight="1" x14ac:dyDescent="0.25">
      <c r="A32" s="577"/>
      <c r="B32" s="565" t="s">
        <v>771</v>
      </c>
      <c r="C32" s="583">
        <v>0</v>
      </c>
      <c r="D32" s="583">
        <v>734</v>
      </c>
      <c r="E32" s="583">
        <v>734</v>
      </c>
      <c r="F32" s="584">
        <v>100</v>
      </c>
      <c r="G32" s="583">
        <v>0</v>
      </c>
      <c r="H32" s="583">
        <v>9</v>
      </c>
      <c r="I32" s="583">
        <v>9</v>
      </c>
      <c r="J32" s="567">
        <v>100</v>
      </c>
      <c r="K32" s="568">
        <v>0</v>
      </c>
      <c r="L32" s="568">
        <v>743</v>
      </c>
      <c r="M32" s="568">
        <v>743</v>
      </c>
      <c r="N32" s="569">
        <v>100</v>
      </c>
      <c r="P32" s="563"/>
      <c r="Q32" s="563"/>
      <c r="R32" s="563"/>
    </row>
    <row r="33" spans="1:18" ht="25.5" customHeight="1" x14ac:dyDescent="0.25">
      <c r="A33" s="577"/>
      <c r="B33" s="565" t="s">
        <v>772</v>
      </c>
      <c r="C33" s="583">
        <v>0</v>
      </c>
      <c r="D33" s="583">
        <v>734</v>
      </c>
      <c r="E33" s="583">
        <v>734</v>
      </c>
      <c r="F33" s="584">
        <v>100</v>
      </c>
      <c r="G33" s="581">
        <v>0</v>
      </c>
      <c r="H33" s="581">
        <v>9</v>
      </c>
      <c r="I33" s="581">
        <v>9</v>
      </c>
      <c r="J33" s="567">
        <v>100</v>
      </c>
      <c r="K33" s="568">
        <v>0</v>
      </c>
      <c r="L33" s="568">
        <v>743</v>
      </c>
      <c r="M33" s="568">
        <v>743</v>
      </c>
      <c r="N33" s="569">
        <v>100</v>
      </c>
      <c r="P33" s="563"/>
      <c r="Q33" s="563"/>
      <c r="R33" s="563"/>
    </row>
    <row r="34" spans="1:18" ht="25.5" customHeight="1" x14ac:dyDescent="0.25">
      <c r="A34" s="580">
        <v>2122</v>
      </c>
      <c r="B34" s="557" t="s">
        <v>244</v>
      </c>
      <c r="C34" s="581">
        <v>535</v>
      </c>
      <c r="D34" s="581">
        <v>553</v>
      </c>
      <c r="E34" s="581">
        <v>553</v>
      </c>
      <c r="F34" s="560">
        <v>100</v>
      </c>
      <c r="G34" s="583">
        <v>0</v>
      </c>
      <c r="H34" s="583">
        <v>0</v>
      </c>
      <c r="I34" s="583">
        <v>0</v>
      </c>
      <c r="J34" s="560">
        <v>0</v>
      </c>
      <c r="K34" s="561">
        <v>535</v>
      </c>
      <c r="L34" s="561">
        <v>553</v>
      </c>
      <c r="M34" s="561">
        <v>553</v>
      </c>
      <c r="N34" s="562">
        <v>100</v>
      </c>
      <c r="P34" s="563"/>
      <c r="Q34" s="563"/>
      <c r="R34" s="563"/>
    </row>
    <row r="35" spans="1:18" ht="25.5" customHeight="1" x14ac:dyDescent="0.25">
      <c r="A35" s="577"/>
      <c r="B35" s="565" t="s">
        <v>773</v>
      </c>
      <c r="C35" s="583">
        <v>535</v>
      </c>
      <c r="D35" s="583">
        <v>553</v>
      </c>
      <c r="E35" s="583">
        <v>553</v>
      </c>
      <c r="F35" s="584">
        <v>100</v>
      </c>
      <c r="G35" s="583">
        <v>0</v>
      </c>
      <c r="H35" s="583">
        <v>0</v>
      </c>
      <c r="I35" s="583">
        <v>0</v>
      </c>
      <c r="J35" s="567">
        <v>0</v>
      </c>
      <c r="K35" s="568">
        <v>535</v>
      </c>
      <c r="L35" s="568">
        <v>553</v>
      </c>
      <c r="M35" s="568">
        <v>553</v>
      </c>
      <c r="N35" s="569">
        <v>100</v>
      </c>
      <c r="P35" s="563"/>
      <c r="Q35" s="563"/>
      <c r="R35" s="563"/>
    </row>
    <row r="36" spans="1:18" ht="25.5" customHeight="1" x14ac:dyDescent="0.25">
      <c r="A36" s="577" t="s">
        <v>473</v>
      </c>
      <c r="B36" s="565" t="s">
        <v>774</v>
      </c>
      <c r="C36" s="583">
        <v>535</v>
      </c>
      <c r="D36" s="583">
        <v>553</v>
      </c>
      <c r="E36" s="583">
        <v>553</v>
      </c>
      <c r="F36" s="584">
        <v>100</v>
      </c>
      <c r="G36" s="583">
        <v>0</v>
      </c>
      <c r="H36" s="583">
        <v>0</v>
      </c>
      <c r="I36" s="583">
        <v>0</v>
      </c>
      <c r="J36" s="567">
        <v>0</v>
      </c>
      <c r="K36" s="568">
        <v>535</v>
      </c>
      <c r="L36" s="568">
        <v>553</v>
      </c>
      <c r="M36" s="568">
        <v>553</v>
      </c>
      <c r="N36" s="569">
        <v>100</v>
      </c>
      <c r="P36" s="563"/>
      <c r="Q36" s="563"/>
      <c r="R36" s="563"/>
    </row>
    <row r="37" spans="1:18" s="582" customFormat="1" ht="25.5" customHeight="1" x14ac:dyDescent="0.25">
      <c r="A37" s="578">
        <v>2124</v>
      </c>
      <c r="B37" s="557" t="s">
        <v>245</v>
      </c>
      <c r="C37" s="581">
        <v>782</v>
      </c>
      <c r="D37" s="581">
        <v>742</v>
      </c>
      <c r="E37" s="581">
        <v>743</v>
      </c>
      <c r="F37" s="560">
        <v>100.13477088948788</v>
      </c>
      <c r="G37" s="583">
        <v>0</v>
      </c>
      <c r="H37" s="583">
        <v>0</v>
      </c>
      <c r="I37" s="583">
        <v>0</v>
      </c>
      <c r="J37" s="559">
        <v>0</v>
      </c>
      <c r="K37" s="561">
        <v>782</v>
      </c>
      <c r="L37" s="561">
        <v>742</v>
      </c>
      <c r="M37" s="561">
        <v>743</v>
      </c>
      <c r="N37" s="574">
        <v>100.13477088948788</v>
      </c>
      <c r="P37" s="563"/>
      <c r="Q37" s="563"/>
      <c r="R37" s="563"/>
    </row>
    <row r="38" spans="1:18" ht="25.5" customHeight="1" x14ac:dyDescent="0.25">
      <c r="A38" s="577"/>
      <c r="B38" s="585" t="s">
        <v>775</v>
      </c>
      <c r="C38" s="583">
        <v>782</v>
      </c>
      <c r="D38" s="583">
        <v>742</v>
      </c>
      <c r="E38" s="583">
        <v>743</v>
      </c>
      <c r="F38" s="584">
        <v>100.13477088948788</v>
      </c>
      <c r="G38" s="583">
        <v>0</v>
      </c>
      <c r="H38" s="583">
        <v>0</v>
      </c>
      <c r="I38" s="583">
        <v>0</v>
      </c>
      <c r="J38" s="567">
        <v>0</v>
      </c>
      <c r="K38" s="568">
        <v>782</v>
      </c>
      <c r="L38" s="568">
        <v>742</v>
      </c>
      <c r="M38" s="568">
        <v>743</v>
      </c>
      <c r="N38" s="569">
        <v>100.13477088948788</v>
      </c>
      <c r="P38" s="563"/>
      <c r="Q38" s="563"/>
      <c r="R38" s="563"/>
    </row>
    <row r="39" spans="1:18" ht="25.5" customHeight="1" x14ac:dyDescent="0.25">
      <c r="A39" s="577"/>
      <c r="B39" s="585" t="s">
        <v>776</v>
      </c>
      <c r="C39" s="583">
        <v>782</v>
      </c>
      <c r="D39" s="583">
        <v>742</v>
      </c>
      <c r="E39" s="583">
        <v>743</v>
      </c>
      <c r="F39" s="584">
        <v>100.13477088948788</v>
      </c>
      <c r="G39" s="583">
        <v>0</v>
      </c>
      <c r="H39" s="583">
        <v>0</v>
      </c>
      <c r="I39" s="583">
        <v>0</v>
      </c>
      <c r="J39" s="567">
        <v>0</v>
      </c>
      <c r="K39" s="568">
        <v>782</v>
      </c>
      <c r="L39" s="568">
        <v>742</v>
      </c>
      <c r="M39" s="568">
        <v>743</v>
      </c>
      <c r="N39" s="569">
        <v>100.13477088948788</v>
      </c>
      <c r="P39" s="563"/>
      <c r="Q39" s="563"/>
      <c r="R39" s="563"/>
    </row>
    <row r="40" spans="1:18" s="582" customFormat="1" ht="25.5" customHeight="1" x14ac:dyDescent="0.25">
      <c r="A40" s="578">
        <v>2126</v>
      </c>
      <c r="B40" s="557" t="s">
        <v>246</v>
      </c>
      <c r="C40" s="581">
        <v>0</v>
      </c>
      <c r="D40" s="581">
        <v>14869</v>
      </c>
      <c r="E40" s="581">
        <v>14869</v>
      </c>
      <c r="F40" s="560">
        <v>100</v>
      </c>
      <c r="G40" s="583">
        <v>0</v>
      </c>
      <c r="H40" s="583">
        <v>33307</v>
      </c>
      <c r="I40" s="583">
        <v>33307</v>
      </c>
      <c r="J40" s="559">
        <v>100</v>
      </c>
      <c r="K40" s="561">
        <v>0</v>
      </c>
      <c r="L40" s="561">
        <v>48176</v>
      </c>
      <c r="M40" s="561">
        <v>48176</v>
      </c>
      <c r="N40" s="574">
        <v>100</v>
      </c>
      <c r="P40" s="563"/>
      <c r="Q40" s="563"/>
      <c r="R40" s="563"/>
    </row>
    <row r="41" spans="1:18" ht="25.5" customHeight="1" x14ac:dyDescent="0.25">
      <c r="A41" s="577"/>
      <c r="B41" s="565" t="s">
        <v>767</v>
      </c>
      <c r="C41" s="583">
        <v>0</v>
      </c>
      <c r="D41" s="583">
        <v>14869</v>
      </c>
      <c r="E41" s="583">
        <v>14869</v>
      </c>
      <c r="F41" s="584">
        <v>100</v>
      </c>
      <c r="G41" s="583">
        <v>0</v>
      </c>
      <c r="H41" s="583">
        <v>33307</v>
      </c>
      <c r="I41" s="583">
        <v>33307</v>
      </c>
      <c r="J41" s="567">
        <v>100</v>
      </c>
      <c r="K41" s="568">
        <v>0</v>
      </c>
      <c r="L41" s="568">
        <v>48176</v>
      </c>
      <c r="M41" s="568">
        <v>48176</v>
      </c>
      <c r="N41" s="569">
        <v>100</v>
      </c>
      <c r="P41" s="563"/>
      <c r="Q41" s="563"/>
      <c r="R41" s="563"/>
    </row>
    <row r="42" spans="1:18" ht="25.5" customHeight="1" x14ac:dyDescent="0.25">
      <c r="A42" s="577"/>
      <c r="B42" s="565" t="s">
        <v>777</v>
      </c>
      <c r="C42" s="583">
        <v>0</v>
      </c>
      <c r="D42" s="583">
        <v>116</v>
      </c>
      <c r="E42" s="583">
        <v>116</v>
      </c>
      <c r="F42" s="584">
        <v>100</v>
      </c>
      <c r="G42" s="583">
        <v>0</v>
      </c>
      <c r="H42" s="583">
        <v>0</v>
      </c>
      <c r="I42" s="583">
        <v>0</v>
      </c>
      <c r="J42" s="567">
        <v>0</v>
      </c>
      <c r="K42" s="568">
        <v>0</v>
      </c>
      <c r="L42" s="568">
        <v>116</v>
      </c>
      <c r="M42" s="568">
        <v>116</v>
      </c>
      <c r="N42" s="569">
        <v>100</v>
      </c>
      <c r="P42" s="563"/>
      <c r="Q42" s="563"/>
      <c r="R42" s="563"/>
    </row>
    <row r="43" spans="1:18" ht="25.5" customHeight="1" x14ac:dyDescent="0.25">
      <c r="A43" s="577"/>
      <c r="B43" s="565" t="s">
        <v>768</v>
      </c>
      <c r="C43" s="583">
        <v>0</v>
      </c>
      <c r="D43" s="583">
        <v>14753</v>
      </c>
      <c r="E43" s="583">
        <v>14753</v>
      </c>
      <c r="F43" s="584">
        <v>100</v>
      </c>
      <c r="G43" s="583">
        <v>0</v>
      </c>
      <c r="H43" s="583">
        <v>33307</v>
      </c>
      <c r="I43" s="583">
        <v>33307</v>
      </c>
      <c r="J43" s="567">
        <v>100</v>
      </c>
      <c r="K43" s="568">
        <v>0</v>
      </c>
      <c r="L43" s="568">
        <v>48060</v>
      </c>
      <c r="M43" s="568">
        <v>48060</v>
      </c>
      <c r="N43" s="569">
        <v>100</v>
      </c>
      <c r="P43" s="563"/>
      <c r="Q43" s="563"/>
      <c r="R43" s="563"/>
    </row>
    <row r="44" spans="1:18" s="582" customFormat="1" ht="25.5" customHeight="1" x14ac:dyDescent="0.25">
      <c r="A44" s="578">
        <v>2127</v>
      </c>
      <c r="B44" s="573" t="s">
        <v>247</v>
      </c>
      <c r="C44" s="581">
        <v>6228</v>
      </c>
      <c r="D44" s="581">
        <v>34184</v>
      </c>
      <c r="E44" s="581">
        <v>34184</v>
      </c>
      <c r="F44" s="560">
        <v>100</v>
      </c>
      <c r="G44" s="583">
        <v>0</v>
      </c>
      <c r="H44" s="583">
        <v>338</v>
      </c>
      <c r="I44" s="583">
        <v>338</v>
      </c>
      <c r="J44" s="559">
        <v>100</v>
      </c>
      <c r="K44" s="561">
        <v>6228</v>
      </c>
      <c r="L44" s="561">
        <v>34522</v>
      </c>
      <c r="M44" s="561">
        <v>34522</v>
      </c>
      <c r="N44" s="574">
        <v>100</v>
      </c>
      <c r="P44" s="563"/>
      <c r="Q44" s="563"/>
      <c r="R44" s="563"/>
    </row>
    <row r="45" spans="1:18" ht="25.5" customHeight="1" x14ac:dyDescent="0.25">
      <c r="A45" s="577"/>
      <c r="B45" s="565" t="s">
        <v>767</v>
      </c>
      <c r="C45" s="583">
        <v>6228</v>
      </c>
      <c r="D45" s="583">
        <v>34184</v>
      </c>
      <c r="E45" s="583">
        <v>34184</v>
      </c>
      <c r="F45" s="584">
        <v>100</v>
      </c>
      <c r="G45" s="583">
        <v>0</v>
      </c>
      <c r="H45" s="583">
        <v>338</v>
      </c>
      <c r="I45" s="583">
        <v>338</v>
      </c>
      <c r="J45" s="567">
        <v>100</v>
      </c>
      <c r="K45" s="568">
        <v>6228</v>
      </c>
      <c r="L45" s="568">
        <v>34522</v>
      </c>
      <c r="M45" s="568">
        <v>34522</v>
      </c>
      <c r="N45" s="569">
        <v>100</v>
      </c>
      <c r="P45" s="563"/>
      <c r="Q45" s="563"/>
      <c r="R45" s="563"/>
    </row>
    <row r="46" spans="1:18" ht="25.5" customHeight="1" x14ac:dyDescent="0.25">
      <c r="A46" s="577" t="s">
        <v>473</v>
      </c>
      <c r="B46" s="565" t="s">
        <v>778</v>
      </c>
      <c r="C46" s="583">
        <v>6228</v>
      </c>
      <c r="D46" s="583">
        <v>34184</v>
      </c>
      <c r="E46" s="583">
        <v>34184</v>
      </c>
      <c r="F46" s="584">
        <v>100</v>
      </c>
      <c r="G46" s="583">
        <v>0</v>
      </c>
      <c r="H46" s="583">
        <v>338</v>
      </c>
      <c r="I46" s="583">
        <v>338</v>
      </c>
      <c r="J46" s="567">
        <v>100</v>
      </c>
      <c r="K46" s="568">
        <v>6228</v>
      </c>
      <c r="L46" s="568">
        <v>34522</v>
      </c>
      <c r="M46" s="568">
        <v>34522</v>
      </c>
      <c r="N46" s="569">
        <v>100</v>
      </c>
      <c r="P46" s="563"/>
      <c r="Q46" s="563"/>
      <c r="R46" s="563"/>
    </row>
    <row r="47" spans="1:18" s="582" customFormat="1" ht="25.5" customHeight="1" x14ac:dyDescent="0.25">
      <c r="A47" s="578">
        <v>2129</v>
      </c>
      <c r="B47" s="573" t="s">
        <v>779</v>
      </c>
      <c r="C47" s="581">
        <v>714</v>
      </c>
      <c r="D47" s="581">
        <v>267</v>
      </c>
      <c r="E47" s="581">
        <v>267</v>
      </c>
      <c r="F47" s="560">
        <v>100</v>
      </c>
      <c r="G47" s="583">
        <v>0</v>
      </c>
      <c r="H47" s="583">
        <v>0</v>
      </c>
      <c r="I47" s="583">
        <v>0</v>
      </c>
      <c r="J47" s="559">
        <v>0</v>
      </c>
      <c r="K47" s="561">
        <v>714</v>
      </c>
      <c r="L47" s="561">
        <v>267</v>
      </c>
      <c r="M47" s="561">
        <v>267</v>
      </c>
      <c r="N47" s="574">
        <v>100</v>
      </c>
      <c r="P47" s="563"/>
      <c r="Q47" s="563"/>
      <c r="R47" s="563"/>
    </row>
    <row r="48" spans="1:18" ht="25.5" customHeight="1" x14ac:dyDescent="0.25">
      <c r="A48" s="577"/>
      <c r="B48" s="565" t="s">
        <v>767</v>
      </c>
      <c r="C48" s="583">
        <v>714</v>
      </c>
      <c r="D48" s="583">
        <v>267</v>
      </c>
      <c r="E48" s="583">
        <v>267</v>
      </c>
      <c r="F48" s="584">
        <v>100</v>
      </c>
      <c r="G48" s="583">
        <v>0</v>
      </c>
      <c r="H48" s="583">
        <v>0</v>
      </c>
      <c r="I48" s="583">
        <v>0</v>
      </c>
      <c r="J48" s="567">
        <v>0</v>
      </c>
      <c r="K48" s="568">
        <v>714</v>
      </c>
      <c r="L48" s="568">
        <v>267</v>
      </c>
      <c r="M48" s="568">
        <v>267</v>
      </c>
      <c r="N48" s="569">
        <v>100</v>
      </c>
      <c r="P48" s="563"/>
      <c r="Q48" s="563"/>
      <c r="R48" s="563"/>
    </row>
    <row r="49" spans="1:18" s="550" customFormat="1" ht="25.5" customHeight="1" x14ac:dyDescent="0.25">
      <c r="A49" s="586"/>
      <c r="B49" s="565" t="s">
        <v>777</v>
      </c>
      <c r="C49" s="583">
        <v>76</v>
      </c>
      <c r="D49" s="583">
        <v>0</v>
      </c>
      <c r="E49" s="583">
        <v>0</v>
      </c>
      <c r="F49" s="584">
        <v>0</v>
      </c>
      <c r="G49" s="583">
        <v>0</v>
      </c>
      <c r="H49" s="583">
        <v>0</v>
      </c>
      <c r="I49" s="583">
        <v>0</v>
      </c>
      <c r="J49" s="567">
        <v>0</v>
      </c>
      <c r="K49" s="568">
        <v>76</v>
      </c>
      <c r="L49" s="568">
        <v>0</v>
      </c>
      <c r="M49" s="568">
        <v>0</v>
      </c>
      <c r="N49" s="569">
        <v>0</v>
      </c>
      <c r="P49" s="563"/>
      <c r="Q49" s="563"/>
      <c r="R49" s="563"/>
    </row>
    <row r="50" spans="1:18" s="550" customFormat="1" ht="25.5" customHeight="1" x14ac:dyDescent="0.25">
      <c r="A50" s="586"/>
      <c r="B50" s="585" t="s">
        <v>780</v>
      </c>
      <c r="C50" s="583">
        <v>357</v>
      </c>
      <c r="D50" s="583">
        <v>87</v>
      </c>
      <c r="E50" s="583">
        <v>87</v>
      </c>
      <c r="F50" s="584">
        <v>100</v>
      </c>
      <c r="G50" s="583">
        <v>0</v>
      </c>
      <c r="H50" s="583">
        <v>0</v>
      </c>
      <c r="I50" s="583">
        <v>0</v>
      </c>
      <c r="J50" s="567">
        <v>0</v>
      </c>
      <c r="K50" s="568">
        <v>357</v>
      </c>
      <c r="L50" s="568">
        <v>87</v>
      </c>
      <c r="M50" s="568">
        <v>87</v>
      </c>
      <c r="N50" s="569">
        <v>100</v>
      </c>
      <c r="P50" s="563"/>
      <c r="Q50" s="563"/>
      <c r="R50" s="563"/>
    </row>
    <row r="51" spans="1:18" s="550" customFormat="1" ht="25.5" customHeight="1" x14ac:dyDescent="0.25">
      <c r="A51" s="577"/>
      <c r="B51" s="565" t="s">
        <v>781</v>
      </c>
      <c r="C51" s="583">
        <v>281</v>
      </c>
      <c r="D51" s="583">
        <v>180</v>
      </c>
      <c r="E51" s="583">
        <v>180</v>
      </c>
      <c r="F51" s="584">
        <v>100</v>
      </c>
      <c r="G51" s="583">
        <v>0</v>
      </c>
      <c r="H51" s="583">
        <v>0</v>
      </c>
      <c r="I51" s="583">
        <v>0</v>
      </c>
      <c r="J51" s="567">
        <v>0</v>
      </c>
      <c r="K51" s="568">
        <v>281</v>
      </c>
      <c r="L51" s="568">
        <v>180</v>
      </c>
      <c r="M51" s="568">
        <v>180</v>
      </c>
      <c r="N51" s="569">
        <v>100</v>
      </c>
      <c r="P51" s="563"/>
      <c r="Q51" s="563"/>
      <c r="R51" s="563"/>
    </row>
    <row r="52" spans="1:18" s="587" customFormat="1" ht="25.5" customHeight="1" x14ac:dyDescent="0.25">
      <c r="A52" s="578">
        <v>2131</v>
      </c>
      <c r="B52" s="573" t="s">
        <v>249</v>
      </c>
      <c r="C52" s="581">
        <v>420</v>
      </c>
      <c r="D52" s="581">
        <v>520</v>
      </c>
      <c r="E52" s="581">
        <v>520</v>
      </c>
      <c r="F52" s="560">
        <v>100</v>
      </c>
      <c r="G52" s="583">
        <v>0</v>
      </c>
      <c r="H52" s="583">
        <v>105</v>
      </c>
      <c r="I52" s="583">
        <v>105</v>
      </c>
      <c r="J52" s="559">
        <v>100</v>
      </c>
      <c r="K52" s="561">
        <v>420</v>
      </c>
      <c r="L52" s="561">
        <v>625</v>
      </c>
      <c r="M52" s="561">
        <v>625</v>
      </c>
      <c r="N52" s="574">
        <v>100</v>
      </c>
      <c r="P52" s="563"/>
      <c r="Q52" s="563"/>
      <c r="R52" s="563"/>
    </row>
    <row r="53" spans="1:18" s="587" customFormat="1" ht="25.5" customHeight="1" x14ac:dyDescent="0.25">
      <c r="A53" s="578"/>
      <c r="B53" s="565" t="s">
        <v>755</v>
      </c>
      <c r="C53" s="583">
        <v>420</v>
      </c>
      <c r="D53" s="583">
        <v>520</v>
      </c>
      <c r="E53" s="583">
        <v>520</v>
      </c>
      <c r="F53" s="584">
        <v>100</v>
      </c>
      <c r="G53" s="583">
        <v>0</v>
      </c>
      <c r="H53" s="583">
        <v>105</v>
      </c>
      <c r="I53" s="583">
        <v>105</v>
      </c>
      <c r="J53" s="567">
        <v>100</v>
      </c>
      <c r="K53" s="568">
        <v>420</v>
      </c>
      <c r="L53" s="568">
        <v>625</v>
      </c>
      <c r="M53" s="568">
        <v>625</v>
      </c>
      <c r="N53" s="569">
        <v>100</v>
      </c>
      <c r="P53" s="563"/>
      <c r="Q53" s="563"/>
      <c r="R53" s="563"/>
    </row>
    <row r="54" spans="1:18" s="550" customFormat="1" ht="25.5" customHeight="1" x14ac:dyDescent="0.25">
      <c r="A54" s="577"/>
      <c r="B54" s="565" t="s">
        <v>756</v>
      </c>
      <c r="C54" s="583">
        <v>420</v>
      </c>
      <c r="D54" s="583">
        <v>520</v>
      </c>
      <c r="E54" s="583">
        <v>520</v>
      </c>
      <c r="F54" s="584">
        <v>100</v>
      </c>
      <c r="G54" s="583">
        <v>0</v>
      </c>
      <c r="H54" s="583">
        <v>105</v>
      </c>
      <c r="I54" s="583">
        <v>105</v>
      </c>
      <c r="J54" s="567">
        <v>100</v>
      </c>
      <c r="K54" s="568">
        <v>420</v>
      </c>
      <c r="L54" s="568">
        <v>625</v>
      </c>
      <c r="M54" s="568">
        <v>625</v>
      </c>
      <c r="N54" s="569">
        <v>100</v>
      </c>
      <c r="P54" s="563"/>
      <c r="Q54" s="563"/>
      <c r="R54" s="563"/>
    </row>
    <row r="55" spans="1:18" s="582" customFormat="1" ht="25.5" customHeight="1" x14ac:dyDescent="0.25">
      <c r="A55" s="578">
        <v>2132</v>
      </c>
      <c r="B55" s="573" t="s">
        <v>250</v>
      </c>
      <c r="C55" s="581">
        <v>636</v>
      </c>
      <c r="D55" s="581">
        <v>749</v>
      </c>
      <c r="E55" s="581">
        <v>749</v>
      </c>
      <c r="F55" s="560">
        <v>100</v>
      </c>
      <c r="G55" s="583">
        <v>0</v>
      </c>
      <c r="H55" s="583">
        <v>0</v>
      </c>
      <c r="I55" s="583">
        <v>0</v>
      </c>
      <c r="J55" s="559">
        <v>0</v>
      </c>
      <c r="K55" s="561">
        <v>636</v>
      </c>
      <c r="L55" s="561">
        <v>749</v>
      </c>
      <c r="M55" s="561">
        <v>749</v>
      </c>
      <c r="N55" s="574">
        <v>100</v>
      </c>
      <c r="P55" s="563"/>
      <c r="Q55" s="563"/>
      <c r="R55" s="563"/>
    </row>
    <row r="56" spans="1:18" ht="25.5" customHeight="1" x14ac:dyDescent="0.25">
      <c r="A56" s="577"/>
      <c r="B56" s="565" t="s">
        <v>782</v>
      </c>
      <c r="C56" s="583">
        <v>636</v>
      </c>
      <c r="D56" s="583">
        <v>749</v>
      </c>
      <c r="E56" s="583">
        <v>749</v>
      </c>
      <c r="F56" s="584">
        <v>100</v>
      </c>
      <c r="G56" s="583">
        <v>0</v>
      </c>
      <c r="H56" s="583">
        <v>0</v>
      </c>
      <c r="I56" s="583">
        <v>0</v>
      </c>
      <c r="J56" s="567">
        <v>0</v>
      </c>
      <c r="K56" s="568">
        <v>636</v>
      </c>
      <c r="L56" s="568">
        <v>749</v>
      </c>
      <c r="M56" s="568">
        <v>749</v>
      </c>
      <c r="N56" s="569">
        <v>100</v>
      </c>
      <c r="P56" s="563"/>
      <c r="Q56" s="563"/>
      <c r="R56" s="563"/>
    </row>
    <row r="57" spans="1:18" ht="25.5" customHeight="1" x14ac:dyDescent="0.25">
      <c r="A57" s="577"/>
      <c r="B57" s="565" t="s">
        <v>758</v>
      </c>
      <c r="C57" s="583">
        <v>636</v>
      </c>
      <c r="D57" s="583">
        <v>749</v>
      </c>
      <c r="E57" s="583">
        <v>749</v>
      </c>
      <c r="F57" s="584">
        <v>100</v>
      </c>
      <c r="G57" s="583">
        <v>0</v>
      </c>
      <c r="H57" s="583">
        <v>0</v>
      </c>
      <c r="I57" s="583">
        <v>0</v>
      </c>
      <c r="J57" s="567">
        <v>0</v>
      </c>
      <c r="K57" s="568">
        <v>636</v>
      </c>
      <c r="L57" s="568">
        <v>749</v>
      </c>
      <c r="M57" s="568">
        <v>749</v>
      </c>
      <c r="N57" s="569">
        <v>100</v>
      </c>
      <c r="P57" s="563"/>
      <c r="Q57" s="563"/>
      <c r="R57" s="563"/>
    </row>
    <row r="58" spans="1:18" s="582" customFormat="1" ht="25.5" customHeight="1" x14ac:dyDescent="0.25">
      <c r="A58" s="578">
        <v>2138</v>
      </c>
      <c r="B58" s="573" t="s">
        <v>294</v>
      </c>
      <c r="C58" s="581">
        <v>986</v>
      </c>
      <c r="D58" s="581">
        <v>1021</v>
      </c>
      <c r="E58" s="581">
        <v>1021</v>
      </c>
      <c r="F58" s="560">
        <v>100</v>
      </c>
      <c r="G58" s="583">
        <v>400</v>
      </c>
      <c r="H58" s="583">
        <v>400</v>
      </c>
      <c r="I58" s="583">
        <v>400</v>
      </c>
      <c r="J58" s="559">
        <v>100</v>
      </c>
      <c r="K58" s="561">
        <v>1386</v>
      </c>
      <c r="L58" s="561">
        <v>1421</v>
      </c>
      <c r="M58" s="561">
        <v>1421</v>
      </c>
      <c r="N58" s="574">
        <v>100</v>
      </c>
      <c r="P58" s="563"/>
      <c r="Q58" s="563"/>
      <c r="R58" s="563"/>
    </row>
    <row r="59" spans="1:18" ht="25.5" customHeight="1" x14ac:dyDescent="0.25">
      <c r="A59" s="577"/>
      <c r="B59" s="565" t="s">
        <v>767</v>
      </c>
      <c r="C59" s="583">
        <v>986</v>
      </c>
      <c r="D59" s="583">
        <v>1021</v>
      </c>
      <c r="E59" s="583">
        <v>1021</v>
      </c>
      <c r="F59" s="584">
        <v>100</v>
      </c>
      <c r="G59" s="583">
        <v>400</v>
      </c>
      <c r="H59" s="583">
        <v>400</v>
      </c>
      <c r="I59" s="583">
        <v>400</v>
      </c>
      <c r="J59" s="567">
        <v>100</v>
      </c>
      <c r="K59" s="568">
        <v>1386</v>
      </c>
      <c r="L59" s="568">
        <v>1421</v>
      </c>
      <c r="M59" s="568">
        <v>1421</v>
      </c>
      <c r="N59" s="569">
        <v>100</v>
      </c>
      <c r="P59" s="563"/>
      <c r="Q59" s="563"/>
      <c r="R59" s="563"/>
    </row>
    <row r="60" spans="1:18" ht="25.5" customHeight="1" x14ac:dyDescent="0.25">
      <c r="A60" s="577"/>
      <c r="B60" s="565" t="s">
        <v>783</v>
      </c>
      <c r="C60" s="583">
        <v>986</v>
      </c>
      <c r="D60" s="583">
        <v>1021</v>
      </c>
      <c r="E60" s="583">
        <v>1021</v>
      </c>
      <c r="F60" s="584">
        <v>100</v>
      </c>
      <c r="G60" s="583">
        <v>400</v>
      </c>
      <c r="H60" s="583">
        <v>400</v>
      </c>
      <c r="I60" s="583">
        <v>400</v>
      </c>
      <c r="J60" s="567">
        <v>100</v>
      </c>
      <c r="K60" s="568">
        <v>1386</v>
      </c>
      <c r="L60" s="568">
        <v>1421</v>
      </c>
      <c r="M60" s="568">
        <v>1421</v>
      </c>
      <c r="N60" s="569">
        <v>100</v>
      </c>
      <c r="P60" s="563"/>
      <c r="Q60" s="563"/>
      <c r="R60" s="563"/>
    </row>
    <row r="61" spans="1:18" ht="25.5" customHeight="1" x14ac:dyDescent="0.25">
      <c r="A61" s="578">
        <v>2142</v>
      </c>
      <c r="B61" s="588" t="s">
        <v>258</v>
      </c>
      <c r="C61" s="581">
        <v>0</v>
      </c>
      <c r="D61" s="581">
        <v>174</v>
      </c>
      <c r="E61" s="581">
        <v>174</v>
      </c>
      <c r="F61" s="584">
        <v>100</v>
      </c>
      <c r="G61" s="583">
        <v>0</v>
      </c>
      <c r="H61" s="583">
        <v>809</v>
      </c>
      <c r="I61" s="583">
        <v>809</v>
      </c>
      <c r="J61" s="567"/>
      <c r="K61" s="561">
        <v>0</v>
      </c>
      <c r="L61" s="561">
        <v>983</v>
      </c>
      <c r="M61" s="561">
        <v>983</v>
      </c>
      <c r="N61" s="569"/>
      <c r="P61" s="563"/>
      <c r="Q61" s="563"/>
      <c r="R61" s="563"/>
    </row>
    <row r="62" spans="1:18" ht="25.5" customHeight="1" x14ac:dyDescent="0.25">
      <c r="A62" s="577"/>
      <c r="B62" s="565" t="s">
        <v>773</v>
      </c>
      <c r="C62" s="583">
        <v>0</v>
      </c>
      <c r="D62" s="583">
        <v>174</v>
      </c>
      <c r="E62" s="583">
        <v>174</v>
      </c>
      <c r="F62" s="584">
        <v>100</v>
      </c>
      <c r="G62" s="583">
        <v>0</v>
      </c>
      <c r="H62" s="583">
        <v>809</v>
      </c>
      <c r="I62" s="583">
        <v>809</v>
      </c>
      <c r="J62" s="567"/>
      <c r="K62" s="568">
        <v>0</v>
      </c>
      <c r="L62" s="568">
        <v>983</v>
      </c>
      <c r="M62" s="568">
        <v>983</v>
      </c>
      <c r="N62" s="569"/>
      <c r="P62" s="563"/>
      <c r="Q62" s="563"/>
      <c r="R62" s="563"/>
    </row>
    <row r="63" spans="1:18" ht="25.5" customHeight="1" x14ac:dyDescent="0.25">
      <c r="A63" s="577"/>
      <c r="B63" s="565" t="s">
        <v>774</v>
      </c>
      <c r="C63" s="583">
        <v>0</v>
      </c>
      <c r="D63" s="583">
        <v>174</v>
      </c>
      <c r="E63" s="583">
        <v>174</v>
      </c>
      <c r="F63" s="584">
        <v>100</v>
      </c>
      <c r="G63" s="583">
        <v>0</v>
      </c>
      <c r="H63" s="583">
        <v>809</v>
      </c>
      <c r="I63" s="583">
        <v>809</v>
      </c>
      <c r="J63" s="567"/>
      <c r="K63" s="568">
        <v>0</v>
      </c>
      <c r="L63" s="568">
        <v>983</v>
      </c>
      <c r="M63" s="568">
        <v>983</v>
      </c>
      <c r="N63" s="569"/>
      <c r="P63" s="563"/>
      <c r="Q63" s="563"/>
      <c r="R63" s="563"/>
    </row>
    <row r="64" spans="1:18" s="582" customFormat="1" ht="25.5" customHeight="1" x14ac:dyDescent="0.25">
      <c r="A64" s="578">
        <v>2151</v>
      </c>
      <c r="B64" s="573" t="s">
        <v>260</v>
      </c>
      <c r="C64" s="581">
        <v>77560</v>
      </c>
      <c r="D64" s="581">
        <v>81967</v>
      </c>
      <c r="E64" s="581">
        <v>81950</v>
      </c>
      <c r="F64" s="560">
        <v>99.979259946075857</v>
      </c>
      <c r="G64" s="583">
        <v>1139</v>
      </c>
      <c r="H64" s="583">
        <v>3196</v>
      </c>
      <c r="I64" s="583">
        <v>3196</v>
      </c>
      <c r="J64" s="559">
        <v>100</v>
      </c>
      <c r="K64" s="561">
        <v>78699</v>
      </c>
      <c r="L64" s="561">
        <v>85163</v>
      </c>
      <c r="M64" s="561">
        <v>85146</v>
      </c>
      <c r="N64" s="574">
        <v>99.98003827953454</v>
      </c>
      <c r="P64" s="563"/>
      <c r="Q64" s="563"/>
      <c r="R64" s="563"/>
    </row>
    <row r="65" spans="1:18" ht="25.5" customHeight="1" x14ac:dyDescent="0.25">
      <c r="A65" s="577"/>
      <c r="B65" s="565" t="s">
        <v>755</v>
      </c>
      <c r="C65" s="583">
        <v>77560</v>
      </c>
      <c r="D65" s="583">
        <v>81967</v>
      </c>
      <c r="E65" s="583">
        <v>81950</v>
      </c>
      <c r="F65" s="584">
        <v>99.979259946075857</v>
      </c>
      <c r="G65" s="583">
        <v>1139</v>
      </c>
      <c r="H65" s="583">
        <v>3196</v>
      </c>
      <c r="I65" s="583">
        <v>3196</v>
      </c>
      <c r="J65" s="567">
        <v>100</v>
      </c>
      <c r="K65" s="568">
        <v>78699</v>
      </c>
      <c r="L65" s="568">
        <v>85163</v>
      </c>
      <c r="M65" s="568">
        <v>85146</v>
      </c>
      <c r="N65" s="569">
        <v>99.98003827953454</v>
      </c>
      <c r="P65" s="563"/>
      <c r="Q65" s="563"/>
      <c r="R65" s="563"/>
    </row>
    <row r="66" spans="1:18" ht="25.5" customHeight="1" thickBot="1" x14ac:dyDescent="0.3">
      <c r="A66" s="589"/>
      <c r="B66" s="590" t="s">
        <v>756</v>
      </c>
      <c r="C66" s="591">
        <v>77560</v>
      </c>
      <c r="D66" s="591">
        <v>81967</v>
      </c>
      <c r="E66" s="591">
        <v>81950</v>
      </c>
      <c r="F66" s="592">
        <v>99.979259946075857</v>
      </c>
      <c r="G66" s="591">
        <v>1139</v>
      </c>
      <c r="H66" s="591">
        <v>3196</v>
      </c>
      <c r="I66" s="591">
        <v>3196</v>
      </c>
      <c r="J66" s="593">
        <v>100</v>
      </c>
      <c r="K66" s="594">
        <v>78699</v>
      </c>
      <c r="L66" s="594">
        <v>85163</v>
      </c>
      <c r="M66" s="594">
        <v>85146</v>
      </c>
      <c r="N66" s="595">
        <v>99.98003827953454</v>
      </c>
      <c r="P66" s="563"/>
      <c r="Q66" s="563"/>
      <c r="R66" s="563"/>
    </row>
    <row r="67" spans="1:18" ht="25.5" customHeight="1" thickBot="1" x14ac:dyDescent="0.3">
      <c r="A67" s="596"/>
      <c r="B67" s="597" t="s">
        <v>262</v>
      </c>
      <c r="C67" s="598">
        <v>406027</v>
      </c>
      <c r="D67" s="598">
        <v>454512</v>
      </c>
      <c r="E67" s="598">
        <v>453519</v>
      </c>
      <c r="F67" s="599">
        <v>99.781523920160524</v>
      </c>
      <c r="G67" s="598">
        <v>30907</v>
      </c>
      <c r="H67" s="598">
        <v>61580</v>
      </c>
      <c r="I67" s="598">
        <v>61516</v>
      </c>
      <c r="J67" s="599">
        <v>99.896070152646971</v>
      </c>
      <c r="K67" s="598">
        <v>436934</v>
      </c>
      <c r="L67" s="598">
        <v>516092</v>
      </c>
      <c r="M67" s="598">
        <v>515035</v>
      </c>
      <c r="N67" s="600">
        <v>99.795191554994062</v>
      </c>
      <c r="P67" s="563"/>
      <c r="Q67" s="563"/>
      <c r="R67" s="563"/>
    </row>
    <row r="68" spans="1:18" ht="13.8" thickTop="1" x14ac:dyDescent="0.25">
      <c r="B68" s="601"/>
      <c r="C68" s="602"/>
      <c r="D68" s="603"/>
      <c r="E68" s="603"/>
      <c r="K68" s="546"/>
      <c r="L68" s="546"/>
      <c r="M68" s="546"/>
    </row>
    <row r="69" spans="1:18" x14ac:dyDescent="0.25">
      <c r="B69" s="601"/>
      <c r="C69" s="604"/>
      <c r="D69" s="604"/>
      <c r="E69" s="604"/>
      <c r="F69" s="604"/>
      <c r="G69" s="604"/>
      <c r="H69" s="604"/>
      <c r="I69" s="604"/>
      <c r="J69" s="604"/>
      <c r="K69" s="604"/>
      <c r="L69" s="604"/>
      <c r="M69" s="604"/>
      <c r="N69" s="604"/>
    </row>
    <row r="70" spans="1:18" x14ac:dyDescent="0.25">
      <c r="B70" s="601"/>
      <c r="C70" s="604"/>
      <c r="D70" s="604"/>
      <c r="E70" s="604"/>
      <c r="K70" s="546"/>
      <c r="L70" s="546"/>
      <c r="M70" s="546"/>
    </row>
    <row r="71" spans="1:18" x14ac:dyDescent="0.25">
      <c r="B71" s="601"/>
      <c r="C71" s="604"/>
      <c r="D71" s="604"/>
      <c r="E71" s="604"/>
      <c r="F71" s="605"/>
      <c r="G71" s="604"/>
      <c r="H71" s="604"/>
      <c r="I71" s="604"/>
      <c r="J71" s="605"/>
      <c r="K71" s="604"/>
      <c r="L71" s="604"/>
      <c r="M71" s="604"/>
      <c r="N71" s="606"/>
    </row>
    <row r="72" spans="1:18" x14ac:dyDescent="0.25">
      <c r="B72" s="601"/>
      <c r="C72" s="604"/>
      <c r="D72" s="604"/>
      <c r="E72" s="604"/>
      <c r="F72" s="604"/>
      <c r="G72" s="604"/>
      <c r="H72" s="604"/>
      <c r="I72" s="604"/>
      <c r="J72" s="604"/>
      <c r="K72" s="604"/>
      <c r="L72" s="604"/>
      <c r="M72" s="604"/>
    </row>
    <row r="73" spans="1:18" x14ac:dyDescent="0.25">
      <c r="B73" s="601"/>
      <c r="C73" s="604"/>
      <c r="D73" s="604"/>
      <c r="E73" s="604"/>
      <c r="F73" s="604"/>
      <c r="G73" s="604"/>
      <c r="H73" s="604"/>
      <c r="I73" s="604"/>
      <c r="J73" s="604"/>
      <c r="K73" s="604"/>
      <c r="L73" s="604"/>
      <c r="M73" s="604"/>
      <c r="N73" s="604"/>
    </row>
    <row r="74" spans="1:18" x14ac:dyDescent="0.25">
      <c r="B74" s="601"/>
      <c r="C74" s="604"/>
      <c r="D74" s="604"/>
      <c r="E74" s="604"/>
      <c r="F74" s="604"/>
      <c r="G74" s="604"/>
      <c r="H74" s="604"/>
      <c r="I74" s="604"/>
      <c r="J74" s="604"/>
      <c r="K74" s="604"/>
      <c r="L74" s="604"/>
      <c r="M74" s="604"/>
    </row>
    <row r="75" spans="1:18" x14ac:dyDescent="0.25">
      <c r="B75" s="601"/>
      <c r="C75" s="603"/>
      <c r="D75" s="603"/>
      <c r="E75" s="603"/>
      <c r="K75" s="546"/>
      <c r="L75" s="546"/>
      <c r="M75" s="546"/>
    </row>
    <row r="76" spans="1:18" x14ac:dyDescent="0.25">
      <c r="B76" s="601"/>
      <c r="C76" s="603"/>
      <c r="D76" s="603"/>
      <c r="E76" s="603"/>
      <c r="K76" s="546"/>
      <c r="L76" s="546"/>
      <c r="M76" s="546"/>
    </row>
    <row r="77" spans="1:18" x14ac:dyDescent="0.25">
      <c r="B77" s="601"/>
      <c r="C77" s="603"/>
      <c r="D77" s="603"/>
      <c r="E77" s="603"/>
      <c r="K77" s="546"/>
      <c r="L77" s="546"/>
      <c r="M77" s="546"/>
    </row>
    <row r="78" spans="1:18" x14ac:dyDescent="0.25">
      <c r="B78" s="601"/>
      <c r="C78" s="603"/>
      <c r="D78" s="603"/>
      <c r="E78" s="603"/>
      <c r="K78" s="546"/>
      <c r="L78" s="546"/>
      <c r="M78" s="546"/>
    </row>
    <row r="79" spans="1:18" x14ac:dyDescent="0.25">
      <c r="B79" s="601"/>
      <c r="C79" s="603"/>
      <c r="D79" s="603"/>
      <c r="E79" s="603"/>
      <c r="K79" s="546"/>
      <c r="L79" s="546"/>
      <c r="M79" s="546"/>
    </row>
    <row r="80" spans="1:18" x14ac:dyDescent="0.25">
      <c r="B80" s="601"/>
      <c r="C80" s="603"/>
      <c r="D80" s="603"/>
      <c r="E80" s="603"/>
      <c r="K80" s="546"/>
      <c r="L80" s="546"/>
      <c r="M80" s="546"/>
    </row>
    <row r="81" spans="2:2" x14ac:dyDescent="0.25">
      <c r="B81" s="601"/>
    </row>
    <row r="82" spans="2:2" x14ac:dyDescent="0.25">
      <c r="B82" s="601"/>
    </row>
    <row r="83" spans="2:2" x14ac:dyDescent="0.25">
      <c r="B83" s="601"/>
    </row>
    <row r="84" spans="2:2" x14ac:dyDescent="0.25">
      <c r="B84" s="601"/>
    </row>
    <row r="85" spans="2:2" x14ac:dyDescent="0.25">
      <c r="B85" s="601"/>
    </row>
    <row r="86" spans="2:2" x14ac:dyDescent="0.25">
      <c r="B86" s="601"/>
    </row>
    <row r="87" spans="2:2" x14ac:dyDescent="0.25">
      <c r="B87" s="601"/>
    </row>
    <row r="88" spans="2:2" x14ac:dyDescent="0.25">
      <c r="B88" s="601"/>
    </row>
    <row r="89" spans="2:2" x14ac:dyDescent="0.25">
      <c r="B89" s="601"/>
    </row>
    <row r="90" spans="2:2" x14ac:dyDescent="0.25">
      <c r="B90" s="601"/>
    </row>
    <row r="91" spans="2:2" x14ac:dyDescent="0.25">
      <c r="B91" s="601"/>
    </row>
    <row r="92" spans="2:2" x14ac:dyDescent="0.25">
      <c r="B92" s="601"/>
    </row>
    <row r="93" spans="2:2" x14ac:dyDescent="0.25">
      <c r="B93" s="601"/>
    </row>
    <row r="94" spans="2:2" x14ac:dyDescent="0.25">
      <c r="B94" s="601"/>
    </row>
    <row r="95" spans="2:2" x14ac:dyDescent="0.25">
      <c r="B95" s="601"/>
    </row>
    <row r="96" spans="2:2" x14ac:dyDescent="0.25">
      <c r="B96" s="601"/>
    </row>
    <row r="97" spans="2:2" x14ac:dyDescent="0.25">
      <c r="B97" s="601"/>
    </row>
    <row r="98" spans="2:2" x14ac:dyDescent="0.25">
      <c r="B98" s="601"/>
    </row>
    <row r="99" spans="2:2" x14ac:dyDescent="0.25">
      <c r="B99" s="601"/>
    </row>
    <row r="100" spans="2:2" x14ac:dyDescent="0.25">
      <c r="B100" s="601"/>
    </row>
    <row r="101" spans="2:2" x14ac:dyDescent="0.25">
      <c r="B101" s="601"/>
    </row>
    <row r="102" spans="2:2" x14ac:dyDescent="0.25">
      <c r="B102" s="601"/>
    </row>
    <row r="103" spans="2:2" x14ac:dyDescent="0.25">
      <c r="B103" s="601"/>
    </row>
    <row r="104" spans="2:2" x14ac:dyDescent="0.25">
      <c r="B104" s="601"/>
    </row>
    <row r="105" spans="2:2" x14ac:dyDescent="0.25">
      <c r="B105" s="601"/>
    </row>
    <row r="106" spans="2:2" x14ac:dyDescent="0.25">
      <c r="B106" s="601"/>
    </row>
    <row r="107" spans="2:2" x14ac:dyDescent="0.25">
      <c r="B107" s="601"/>
    </row>
    <row r="108" spans="2:2" x14ac:dyDescent="0.25">
      <c r="B108" s="601"/>
    </row>
    <row r="109" spans="2:2" x14ac:dyDescent="0.25">
      <c r="B109" s="601"/>
    </row>
    <row r="110" spans="2:2" x14ac:dyDescent="0.25">
      <c r="B110" s="601"/>
    </row>
    <row r="111" spans="2:2" x14ac:dyDescent="0.25">
      <c r="B111" s="601"/>
    </row>
    <row r="112" spans="2:2" x14ac:dyDescent="0.25">
      <c r="B112" s="601"/>
    </row>
    <row r="113" spans="2:2" x14ac:dyDescent="0.25">
      <c r="B113" s="601"/>
    </row>
    <row r="114" spans="2:2" x14ac:dyDescent="0.25">
      <c r="B114" s="601"/>
    </row>
    <row r="115" spans="2:2" x14ac:dyDescent="0.25">
      <c r="B115" s="601"/>
    </row>
    <row r="116" spans="2:2" x14ac:dyDescent="0.25">
      <c r="B116" s="601"/>
    </row>
    <row r="117" spans="2:2" x14ac:dyDescent="0.25">
      <c r="B117" s="601"/>
    </row>
    <row r="118" spans="2:2" x14ac:dyDescent="0.25">
      <c r="B118" s="601"/>
    </row>
    <row r="119" spans="2:2" x14ac:dyDescent="0.25">
      <c r="B119" s="601"/>
    </row>
    <row r="120" spans="2:2" x14ac:dyDescent="0.25">
      <c r="B120" s="601"/>
    </row>
    <row r="121" spans="2:2" x14ac:dyDescent="0.25">
      <c r="B121" s="601"/>
    </row>
    <row r="122" spans="2:2" x14ac:dyDescent="0.25">
      <c r="B122" s="601"/>
    </row>
    <row r="123" spans="2:2" x14ac:dyDescent="0.25">
      <c r="B123" s="601"/>
    </row>
    <row r="124" spans="2:2" x14ac:dyDescent="0.25">
      <c r="B124" s="601"/>
    </row>
    <row r="125" spans="2:2" x14ac:dyDescent="0.25">
      <c r="B125" s="601"/>
    </row>
    <row r="126" spans="2:2" x14ac:dyDescent="0.25">
      <c r="B126" s="601"/>
    </row>
    <row r="127" spans="2:2" x14ac:dyDescent="0.25">
      <c r="B127" s="601"/>
    </row>
    <row r="128" spans="2:2" x14ac:dyDescent="0.25">
      <c r="B128" s="601"/>
    </row>
    <row r="129" spans="2:2" x14ac:dyDescent="0.25">
      <c r="B129" s="601"/>
    </row>
    <row r="130" spans="2:2" x14ac:dyDescent="0.25">
      <c r="B130" s="601"/>
    </row>
    <row r="131" spans="2:2" x14ac:dyDescent="0.25">
      <c r="B131" s="601"/>
    </row>
    <row r="132" spans="2:2" x14ac:dyDescent="0.25">
      <c r="B132" s="601"/>
    </row>
    <row r="133" spans="2:2" x14ac:dyDescent="0.25">
      <c r="B133" s="601"/>
    </row>
    <row r="134" spans="2:2" x14ac:dyDescent="0.25">
      <c r="B134" s="601"/>
    </row>
    <row r="135" spans="2:2" x14ac:dyDescent="0.25">
      <c r="B135" s="601"/>
    </row>
    <row r="136" spans="2:2" x14ac:dyDescent="0.25">
      <c r="B136" s="601"/>
    </row>
    <row r="137" spans="2:2" x14ac:dyDescent="0.25">
      <c r="B137" s="601"/>
    </row>
    <row r="138" spans="2:2" x14ac:dyDescent="0.25">
      <c r="B138" s="601"/>
    </row>
    <row r="139" spans="2:2" x14ac:dyDescent="0.25">
      <c r="B139" s="601"/>
    </row>
    <row r="140" spans="2:2" x14ac:dyDescent="0.25">
      <c r="B140" s="601"/>
    </row>
    <row r="141" spans="2:2" x14ac:dyDescent="0.25">
      <c r="B141" s="601"/>
    </row>
    <row r="142" spans="2:2" x14ac:dyDescent="0.25">
      <c r="B142" s="601"/>
    </row>
    <row r="143" spans="2:2" x14ac:dyDescent="0.25">
      <c r="B143" s="601"/>
    </row>
    <row r="144" spans="2:2" x14ac:dyDescent="0.25">
      <c r="B144" s="601"/>
    </row>
    <row r="145" spans="2:2" x14ac:dyDescent="0.25">
      <c r="B145" s="601"/>
    </row>
    <row r="146" spans="2:2" x14ac:dyDescent="0.25">
      <c r="B146" s="601"/>
    </row>
    <row r="147" spans="2:2" x14ac:dyDescent="0.25">
      <c r="B147" s="601"/>
    </row>
    <row r="148" spans="2:2" x14ac:dyDescent="0.25">
      <c r="B148" s="601"/>
    </row>
    <row r="149" spans="2:2" x14ac:dyDescent="0.25">
      <c r="B149" s="601"/>
    </row>
    <row r="150" spans="2:2" x14ac:dyDescent="0.25">
      <c r="B150" s="601"/>
    </row>
    <row r="151" spans="2:2" x14ac:dyDescent="0.25">
      <c r="B151" s="601"/>
    </row>
    <row r="152" spans="2:2" x14ac:dyDescent="0.25">
      <c r="B152" s="601"/>
    </row>
    <row r="153" spans="2:2" x14ac:dyDescent="0.25">
      <c r="B153" s="601"/>
    </row>
    <row r="154" spans="2:2" x14ac:dyDescent="0.25">
      <c r="B154" s="601"/>
    </row>
    <row r="155" spans="2:2" x14ac:dyDescent="0.25">
      <c r="B155" s="601"/>
    </row>
    <row r="156" spans="2:2" x14ac:dyDescent="0.25">
      <c r="B156" s="601"/>
    </row>
    <row r="157" spans="2:2" x14ac:dyDescent="0.25">
      <c r="B157" s="601"/>
    </row>
    <row r="158" spans="2:2" x14ac:dyDescent="0.25">
      <c r="B158" s="601"/>
    </row>
    <row r="159" spans="2:2" x14ac:dyDescent="0.25">
      <c r="B159" s="601"/>
    </row>
    <row r="160" spans="2:2" x14ac:dyDescent="0.25">
      <c r="B160" s="601"/>
    </row>
    <row r="161" spans="2:2" x14ac:dyDescent="0.25">
      <c r="B161" s="601"/>
    </row>
    <row r="162" spans="2:2" x14ac:dyDescent="0.25">
      <c r="B162" s="601"/>
    </row>
    <row r="163" spans="2:2" x14ac:dyDescent="0.25">
      <c r="B163" s="601"/>
    </row>
    <row r="164" spans="2:2" x14ac:dyDescent="0.25">
      <c r="B164" s="601"/>
    </row>
    <row r="165" spans="2:2" x14ac:dyDescent="0.25">
      <c r="B165" s="601"/>
    </row>
    <row r="166" spans="2:2" x14ac:dyDescent="0.25">
      <c r="B166" s="601"/>
    </row>
    <row r="167" spans="2:2" x14ac:dyDescent="0.25">
      <c r="B167" s="601"/>
    </row>
    <row r="168" spans="2:2" x14ac:dyDescent="0.25">
      <c r="B168" s="601"/>
    </row>
    <row r="169" spans="2:2" x14ac:dyDescent="0.25">
      <c r="B169" s="601"/>
    </row>
    <row r="170" spans="2:2" x14ac:dyDescent="0.25">
      <c r="B170" s="601"/>
    </row>
    <row r="171" spans="2:2" x14ac:dyDescent="0.25">
      <c r="B171" s="601"/>
    </row>
    <row r="172" spans="2:2" x14ac:dyDescent="0.25">
      <c r="B172" s="601"/>
    </row>
    <row r="173" spans="2:2" x14ac:dyDescent="0.25">
      <c r="B173" s="601"/>
    </row>
    <row r="174" spans="2:2" x14ac:dyDescent="0.25">
      <c r="B174" s="601"/>
    </row>
    <row r="175" spans="2:2" x14ac:dyDescent="0.25">
      <c r="B175" s="601"/>
    </row>
    <row r="176" spans="2:2" x14ac:dyDescent="0.25">
      <c r="B176" s="601"/>
    </row>
    <row r="177" spans="2:2" x14ac:dyDescent="0.25">
      <c r="B177" s="601"/>
    </row>
    <row r="178" spans="2:2" x14ac:dyDescent="0.25">
      <c r="B178" s="601"/>
    </row>
    <row r="179" spans="2:2" x14ac:dyDescent="0.25">
      <c r="B179" s="601"/>
    </row>
    <row r="180" spans="2:2" x14ac:dyDescent="0.25">
      <c r="B180" s="601"/>
    </row>
    <row r="181" spans="2:2" x14ac:dyDescent="0.25">
      <c r="B181" s="601"/>
    </row>
    <row r="182" spans="2:2" x14ac:dyDescent="0.25">
      <c r="B182" s="601"/>
    </row>
    <row r="183" spans="2:2" x14ac:dyDescent="0.25">
      <c r="B183" s="601"/>
    </row>
    <row r="184" spans="2:2" x14ac:dyDescent="0.25">
      <c r="B184" s="601"/>
    </row>
    <row r="185" spans="2:2" x14ac:dyDescent="0.25">
      <c r="B185" s="601"/>
    </row>
    <row r="186" spans="2:2" x14ac:dyDescent="0.25">
      <c r="B186" s="601"/>
    </row>
    <row r="187" spans="2:2" x14ac:dyDescent="0.25">
      <c r="B187" s="601"/>
    </row>
    <row r="188" spans="2:2" x14ac:dyDescent="0.25">
      <c r="B188" s="601"/>
    </row>
    <row r="189" spans="2:2" x14ac:dyDescent="0.25">
      <c r="B189" s="601"/>
    </row>
    <row r="190" spans="2:2" x14ac:dyDescent="0.25">
      <c r="B190" s="601"/>
    </row>
    <row r="191" spans="2:2" x14ac:dyDescent="0.25">
      <c r="B191" s="601"/>
    </row>
    <row r="192" spans="2:2" x14ac:dyDescent="0.25">
      <c r="B192" s="601"/>
    </row>
    <row r="193" spans="2:2" x14ac:dyDescent="0.25">
      <c r="B193" s="601"/>
    </row>
    <row r="194" spans="2:2" x14ac:dyDescent="0.25">
      <c r="B194" s="601"/>
    </row>
    <row r="195" spans="2:2" x14ac:dyDescent="0.25">
      <c r="B195" s="601"/>
    </row>
    <row r="196" spans="2:2" x14ac:dyDescent="0.25">
      <c r="B196" s="601"/>
    </row>
    <row r="197" spans="2:2" x14ac:dyDescent="0.25">
      <c r="B197" s="601"/>
    </row>
    <row r="198" spans="2:2" x14ac:dyDescent="0.25">
      <c r="B198" s="601"/>
    </row>
    <row r="199" spans="2:2" x14ac:dyDescent="0.25">
      <c r="B199" s="601"/>
    </row>
    <row r="200" spans="2:2" x14ac:dyDescent="0.25">
      <c r="B200" s="601"/>
    </row>
    <row r="201" spans="2:2" x14ac:dyDescent="0.25">
      <c r="B201" s="601"/>
    </row>
    <row r="202" spans="2:2" x14ac:dyDescent="0.25">
      <c r="B202" s="601"/>
    </row>
    <row r="203" spans="2:2" x14ac:dyDescent="0.25">
      <c r="B203" s="601"/>
    </row>
    <row r="204" spans="2:2" x14ac:dyDescent="0.25">
      <c r="B204" s="601"/>
    </row>
    <row r="205" spans="2:2" x14ac:dyDescent="0.25">
      <c r="B205" s="601"/>
    </row>
    <row r="206" spans="2:2" x14ac:dyDescent="0.25">
      <c r="B206" s="601"/>
    </row>
    <row r="207" spans="2:2" x14ac:dyDescent="0.25">
      <c r="B207" s="601"/>
    </row>
    <row r="208" spans="2:2" x14ac:dyDescent="0.25">
      <c r="B208" s="601"/>
    </row>
    <row r="209" spans="2:2" x14ac:dyDescent="0.25">
      <c r="B209" s="601"/>
    </row>
    <row r="210" spans="2:2" x14ac:dyDescent="0.25">
      <c r="B210" s="601"/>
    </row>
    <row r="211" spans="2:2" x14ac:dyDescent="0.25">
      <c r="B211" s="601"/>
    </row>
    <row r="212" spans="2:2" x14ac:dyDescent="0.25">
      <c r="B212" s="601"/>
    </row>
    <row r="213" spans="2:2" x14ac:dyDescent="0.25">
      <c r="B213" s="601"/>
    </row>
    <row r="214" spans="2:2" x14ac:dyDescent="0.25">
      <c r="B214" s="601"/>
    </row>
    <row r="215" spans="2:2" x14ac:dyDescent="0.25">
      <c r="B215" s="601"/>
    </row>
    <row r="216" spans="2:2" x14ac:dyDescent="0.25">
      <c r="B216" s="601"/>
    </row>
    <row r="217" spans="2:2" x14ac:dyDescent="0.25">
      <c r="B217" s="601"/>
    </row>
    <row r="218" spans="2:2" x14ac:dyDescent="0.25">
      <c r="B218" s="601"/>
    </row>
    <row r="219" spans="2:2" x14ac:dyDescent="0.25">
      <c r="B219" s="601"/>
    </row>
    <row r="220" spans="2:2" x14ac:dyDescent="0.25">
      <c r="B220" s="601"/>
    </row>
    <row r="221" spans="2:2" x14ac:dyDescent="0.25">
      <c r="B221" s="601"/>
    </row>
    <row r="222" spans="2:2" x14ac:dyDescent="0.25">
      <c r="B222" s="601"/>
    </row>
    <row r="223" spans="2:2" x14ac:dyDescent="0.25">
      <c r="B223" s="601"/>
    </row>
    <row r="224" spans="2:2" x14ac:dyDescent="0.25">
      <c r="B224" s="601"/>
    </row>
    <row r="225" spans="2:2" x14ac:dyDescent="0.25">
      <c r="B225" s="601"/>
    </row>
    <row r="226" spans="2:2" x14ac:dyDescent="0.25">
      <c r="B226" s="601"/>
    </row>
    <row r="227" spans="2:2" x14ac:dyDescent="0.25">
      <c r="B227" s="601"/>
    </row>
    <row r="228" spans="2:2" x14ac:dyDescent="0.25">
      <c r="B228" s="601"/>
    </row>
    <row r="229" spans="2:2" x14ac:dyDescent="0.25">
      <c r="B229" s="601"/>
    </row>
    <row r="230" spans="2:2" x14ac:dyDescent="0.25">
      <c r="B230" s="601"/>
    </row>
    <row r="231" spans="2:2" x14ac:dyDescent="0.25">
      <c r="B231" s="601"/>
    </row>
    <row r="232" spans="2:2" x14ac:dyDescent="0.25">
      <c r="B232" s="601"/>
    </row>
    <row r="233" spans="2:2" x14ac:dyDescent="0.25">
      <c r="B233" s="601"/>
    </row>
    <row r="234" spans="2:2" x14ac:dyDescent="0.25">
      <c r="B234" s="601"/>
    </row>
    <row r="235" spans="2:2" x14ac:dyDescent="0.25">
      <c r="B235" s="601"/>
    </row>
    <row r="236" spans="2:2" x14ac:dyDescent="0.25">
      <c r="B236" s="601"/>
    </row>
    <row r="237" spans="2:2" x14ac:dyDescent="0.25">
      <c r="B237" s="601"/>
    </row>
    <row r="238" spans="2:2" x14ac:dyDescent="0.25">
      <c r="B238" s="601"/>
    </row>
    <row r="239" spans="2:2" x14ac:dyDescent="0.25">
      <c r="B239" s="601"/>
    </row>
    <row r="240" spans="2:2" x14ac:dyDescent="0.25">
      <c r="B240" s="601"/>
    </row>
    <row r="241" spans="2:2" x14ac:dyDescent="0.25">
      <c r="B241" s="601"/>
    </row>
    <row r="242" spans="2:2" x14ac:dyDescent="0.25">
      <c r="B242" s="601"/>
    </row>
    <row r="243" spans="2:2" x14ac:dyDescent="0.25">
      <c r="B243" s="601"/>
    </row>
    <row r="244" spans="2:2" x14ac:dyDescent="0.25">
      <c r="B244" s="601"/>
    </row>
    <row r="245" spans="2:2" x14ac:dyDescent="0.25">
      <c r="B245" s="601"/>
    </row>
    <row r="246" spans="2:2" x14ac:dyDescent="0.25">
      <c r="B246" s="601"/>
    </row>
    <row r="247" spans="2:2" x14ac:dyDescent="0.25">
      <c r="B247" s="601"/>
    </row>
    <row r="248" spans="2:2" x14ac:dyDescent="0.25">
      <c r="B248" s="601"/>
    </row>
    <row r="249" spans="2:2" x14ac:dyDescent="0.25">
      <c r="B249" s="601"/>
    </row>
    <row r="250" spans="2:2" x14ac:dyDescent="0.25">
      <c r="B250" s="601"/>
    </row>
    <row r="251" spans="2:2" x14ac:dyDescent="0.25">
      <c r="B251" s="601"/>
    </row>
    <row r="252" spans="2:2" x14ac:dyDescent="0.25">
      <c r="B252" s="601"/>
    </row>
    <row r="253" spans="2:2" x14ac:dyDescent="0.25">
      <c r="B253" s="601"/>
    </row>
    <row r="254" spans="2:2" x14ac:dyDescent="0.25">
      <c r="B254" s="601"/>
    </row>
    <row r="255" spans="2:2" x14ac:dyDescent="0.25">
      <c r="B255" s="601"/>
    </row>
    <row r="256" spans="2:2" x14ac:dyDescent="0.25">
      <c r="B256" s="601"/>
    </row>
    <row r="257" spans="2:2" x14ac:dyDescent="0.25">
      <c r="B257" s="601"/>
    </row>
    <row r="258" spans="2:2" x14ac:dyDescent="0.25">
      <c r="B258" s="601"/>
    </row>
    <row r="259" spans="2:2" x14ac:dyDescent="0.25">
      <c r="B259" s="601"/>
    </row>
    <row r="260" spans="2:2" x14ac:dyDescent="0.25">
      <c r="B260" s="601"/>
    </row>
    <row r="261" spans="2:2" x14ac:dyDescent="0.25">
      <c r="B261" s="601"/>
    </row>
    <row r="262" spans="2:2" x14ac:dyDescent="0.25">
      <c r="B262" s="601"/>
    </row>
    <row r="263" spans="2:2" x14ac:dyDescent="0.25">
      <c r="B263" s="601"/>
    </row>
    <row r="264" spans="2:2" x14ac:dyDescent="0.25">
      <c r="B264" s="601"/>
    </row>
    <row r="265" spans="2:2" x14ac:dyDescent="0.25">
      <c r="B265" s="601"/>
    </row>
    <row r="266" spans="2:2" x14ac:dyDescent="0.25">
      <c r="B266" s="601"/>
    </row>
    <row r="267" spans="2:2" x14ac:dyDescent="0.25">
      <c r="B267" s="601"/>
    </row>
    <row r="268" spans="2:2" x14ac:dyDescent="0.25">
      <c r="B268" s="601"/>
    </row>
    <row r="269" spans="2:2" x14ac:dyDescent="0.25">
      <c r="B269" s="601"/>
    </row>
    <row r="270" spans="2:2" x14ac:dyDescent="0.25">
      <c r="B270" s="601"/>
    </row>
    <row r="271" spans="2:2" x14ac:dyDescent="0.25">
      <c r="B271" s="601"/>
    </row>
    <row r="272" spans="2:2" x14ac:dyDescent="0.25">
      <c r="B272" s="601"/>
    </row>
    <row r="273" spans="2:2" x14ac:dyDescent="0.25">
      <c r="B273" s="601"/>
    </row>
    <row r="274" spans="2:2" x14ac:dyDescent="0.25">
      <c r="B274" s="601"/>
    </row>
    <row r="275" spans="2:2" x14ac:dyDescent="0.25">
      <c r="B275" s="601"/>
    </row>
    <row r="276" spans="2:2" x14ac:dyDescent="0.25">
      <c r="B276" s="601"/>
    </row>
    <row r="277" spans="2:2" x14ac:dyDescent="0.25">
      <c r="B277" s="601"/>
    </row>
    <row r="278" spans="2:2" x14ac:dyDescent="0.25">
      <c r="B278" s="601"/>
    </row>
    <row r="279" spans="2:2" x14ac:dyDescent="0.25">
      <c r="B279" s="601"/>
    </row>
    <row r="280" spans="2:2" x14ac:dyDescent="0.25">
      <c r="B280" s="601"/>
    </row>
    <row r="281" spans="2:2" x14ac:dyDescent="0.25">
      <c r="B281" s="601"/>
    </row>
    <row r="282" spans="2:2" x14ac:dyDescent="0.25">
      <c r="B282" s="601"/>
    </row>
    <row r="283" spans="2:2" x14ac:dyDescent="0.25">
      <c r="B283" s="601"/>
    </row>
    <row r="284" spans="2:2" x14ac:dyDescent="0.25">
      <c r="B284" s="601"/>
    </row>
    <row r="285" spans="2:2" x14ac:dyDescent="0.25">
      <c r="B285" s="601"/>
    </row>
    <row r="286" spans="2:2" x14ac:dyDescent="0.25">
      <c r="B286" s="601"/>
    </row>
    <row r="287" spans="2:2" x14ac:dyDescent="0.25">
      <c r="B287" s="601"/>
    </row>
    <row r="288" spans="2:2" x14ac:dyDescent="0.25">
      <c r="B288" s="601"/>
    </row>
    <row r="289" spans="2:2" x14ac:dyDescent="0.25">
      <c r="B289" s="601"/>
    </row>
    <row r="290" spans="2:2" x14ac:dyDescent="0.25">
      <c r="B290" s="601"/>
    </row>
    <row r="291" spans="2:2" x14ac:dyDescent="0.25">
      <c r="B291" s="601"/>
    </row>
    <row r="292" spans="2:2" x14ac:dyDescent="0.25">
      <c r="B292" s="601"/>
    </row>
    <row r="293" spans="2:2" x14ac:dyDescent="0.25">
      <c r="B293" s="601"/>
    </row>
    <row r="294" spans="2:2" x14ac:dyDescent="0.25">
      <c r="B294" s="601"/>
    </row>
    <row r="295" spans="2:2" x14ac:dyDescent="0.25">
      <c r="B295" s="601"/>
    </row>
    <row r="296" spans="2:2" x14ac:dyDescent="0.25">
      <c r="B296" s="601"/>
    </row>
    <row r="297" spans="2:2" x14ac:dyDescent="0.25">
      <c r="B297" s="601"/>
    </row>
    <row r="298" spans="2:2" x14ac:dyDescent="0.25">
      <c r="B298" s="601"/>
    </row>
    <row r="299" spans="2:2" x14ac:dyDescent="0.25">
      <c r="B299" s="601"/>
    </row>
    <row r="300" spans="2:2" x14ac:dyDescent="0.25">
      <c r="B300" s="601"/>
    </row>
    <row r="301" spans="2:2" x14ac:dyDescent="0.25">
      <c r="B301" s="601"/>
    </row>
    <row r="302" spans="2:2" x14ac:dyDescent="0.25">
      <c r="B302" s="601"/>
    </row>
    <row r="303" spans="2:2" x14ac:dyDescent="0.25">
      <c r="B303" s="601"/>
    </row>
    <row r="304" spans="2:2" x14ac:dyDescent="0.25">
      <c r="B304" s="601"/>
    </row>
    <row r="305" spans="2:2" x14ac:dyDescent="0.25">
      <c r="B305" s="601"/>
    </row>
    <row r="306" spans="2:2" x14ac:dyDescent="0.25">
      <c r="B306" s="601"/>
    </row>
    <row r="307" spans="2:2" x14ac:dyDescent="0.25">
      <c r="B307" s="601"/>
    </row>
    <row r="308" spans="2:2" x14ac:dyDescent="0.25">
      <c r="B308" s="601"/>
    </row>
    <row r="309" spans="2:2" x14ac:dyDescent="0.25">
      <c r="B309" s="601"/>
    </row>
    <row r="310" spans="2:2" x14ac:dyDescent="0.25">
      <c r="B310" s="601"/>
    </row>
    <row r="311" spans="2:2" x14ac:dyDescent="0.25">
      <c r="B311" s="601"/>
    </row>
    <row r="312" spans="2:2" x14ac:dyDescent="0.25">
      <c r="B312" s="601"/>
    </row>
    <row r="313" spans="2:2" x14ac:dyDescent="0.25">
      <c r="B313" s="601"/>
    </row>
    <row r="314" spans="2:2" x14ac:dyDescent="0.25">
      <c r="B314" s="601"/>
    </row>
    <row r="315" spans="2:2" x14ac:dyDescent="0.25">
      <c r="B315" s="601"/>
    </row>
    <row r="316" spans="2:2" x14ac:dyDescent="0.25">
      <c r="B316" s="601"/>
    </row>
    <row r="317" spans="2:2" x14ac:dyDescent="0.25">
      <c r="B317" s="601"/>
    </row>
    <row r="318" spans="2:2" x14ac:dyDescent="0.25">
      <c r="B318" s="601"/>
    </row>
    <row r="319" spans="2:2" x14ac:dyDescent="0.25">
      <c r="B319" s="601"/>
    </row>
    <row r="320" spans="2:2" x14ac:dyDescent="0.25">
      <c r="B320" s="601"/>
    </row>
    <row r="321" spans="2:2" x14ac:dyDescent="0.25">
      <c r="B321" s="601"/>
    </row>
    <row r="322" spans="2:2" x14ac:dyDescent="0.25">
      <c r="B322" s="601"/>
    </row>
    <row r="323" spans="2:2" x14ac:dyDescent="0.25">
      <c r="B323" s="601"/>
    </row>
    <row r="324" spans="2:2" x14ac:dyDescent="0.25">
      <c r="B324" s="601"/>
    </row>
    <row r="325" spans="2:2" x14ac:dyDescent="0.25">
      <c r="B325" s="601"/>
    </row>
    <row r="326" spans="2:2" x14ac:dyDescent="0.25">
      <c r="B326" s="601"/>
    </row>
    <row r="327" spans="2:2" x14ac:dyDescent="0.25">
      <c r="B327" s="601"/>
    </row>
    <row r="328" spans="2:2" x14ac:dyDescent="0.25">
      <c r="B328" s="601"/>
    </row>
    <row r="329" spans="2:2" x14ac:dyDescent="0.25">
      <c r="B329" s="601"/>
    </row>
    <row r="330" spans="2:2" x14ac:dyDescent="0.25">
      <c r="B330" s="601"/>
    </row>
    <row r="331" spans="2:2" x14ac:dyDescent="0.25">
      <c r="B331" s="601"/>
    </row>
    <row r="332" spans="2:2" x14ac:dyDescent="0.25">
      <c r="B332" s="601"/>
    </row>
    <row r="333" spans="2:2" x14ac:dyDescent="0.25">
      <c r="B333" s="601"/>
    </row>
    <row r="334" spans="2:2" x14ac:dyDescent="0.25">
      <c r="B334" s="601"/>
    </row>
    <row r="335" spans="2:2" x14ac:dyDescent="0.25">
      <c r="B335" s="601"/>
    </row>
    <row r="336" spans="2:2" x14ac:dyDescent="0.25">
      <c r="B336" s="601"/>
    </row>
    <row r="337" spans="2:2" x14ac:dyDescent="0.25">
      <c r="B337" s="601"/>
    </row>
    <row r="338" spans="2:2" x14ac:dyDescent="0.25">
      <c r="B338" s="601"/>
    </row>
    <row r="339" spans="2:2" x14ac:dyDescent="0.25">
      <c r="B339" s="601"/>
    </row>
    <row r="340" spans="2:2" x14ac:dyDescent="0.25">
      <c r="B340" s="601"/>
    </row>
    <row r="341" spans="2:2" x14ac:dyDescent="0.25">
      <c r="B341" s="601"/>
    </row>
    <row r="342" spans="2:2" x14ac:dyDescent="0.25">
      <c r="B342" s="601"/>
    </row>
    <row r="343" spans="2:2" x14ac:dyDescent="0.25">
      <c r="B343" s="601"/>
    </row>
    <row r="344" spans="2:2" x14ac:dyDescent="0.25">
      <c r="B344" s="601"/>
    </row>
    <row r="345" spans="2:2" x14ac:dyDescent="0.25">
      <c r="B345" s="601"/>
    </row>
    <row r="346" spans="2:2" x14ac:dyDescent="0.25">
      <c r="B346" s="601"/>
    </row>
    <row r="347" spans="2:2" x14ac:dyDescent="0.25">
      <c r="B347" s="601"/>
    </row>
    <row r="348" spans="2:2" x14ac:dyDescent="0.25">
      <c r="B348" s="601"/>
    </row>
    <row r="349" spans="2:2" x14ac:dyDescent="0.25">
      <c r="B349" s="601"/>
    </row>
    <row r="350" spans="2:2" x14ac:dyDescent="0.25">
      <c r="B350" s="601"/>
    </row>
    <row r="351" spans="2:2" x14ac:dyDescent="0.25">
      <c r="B351" s="601"/>
    </row>
    <row r="352" spans="2:2" x14ac:dyDescent="0.25">
      <c r="B352" s="601"/>
    </row>
    <row r="353" spans="2:2" x14ac:dyDescent="0.25">
      <c r="B353" s="601"/>
    </row>
    <row r="354" spans="2:2" x14ac:dyDescent="0.25">
      <c r="B354" s="601"/>
    </row>
    <row r="355" spans="2:2" x14ac:dyDescent="0.25">
      <c r="B355" s="601"/>
    </row>
    <row r="356" spans="2:2" x14ac:dyDescent="0.25">
      <c r="B356" s="601"/>
    </row>
    <row r="357" spans="2:2" x14ac:dyDescent="0.25">
      <c r="B357" s="601"/>
    </row>
    <row r="358" spans="2:2" x14ac:dyDescent="0.25">
      <c r="B358" s="601"/>
    </row>
    <row r="359" spans="2:2" x14ac:dyDescent="0.25">
      <c r="B359" s="601"/>
    </row>
    <row r="360" spans="2:2" x14ac:dyDescent="0.25">
      <c r="B360" s="601"/>
    </row>
    <row r="361" spans="2:2" x14ac:dyDescent="0.25">
      <c r="B361" s="601"/>
    </row>
    <row r="362" spans="2:2" x14ac:dyDescent="0.25">
      <c r="B362" s="601"/>
    </row>
    <row r="363" spans="2:2" x14ac:dyDescent="0.25">
      <c r="B363" s="601"/>
    </row>
    <row r="364" spans="2:2" x14ac:dyDescent="0.25">
      <c r="B364" s="601"/>
    </row>
    <row r="365" spans="2:2" x14ac:dyDescent="0.25">
      <c r="B365" s="601"/>
    </row>
    <row r="366" spans="2:2" x14ac:dyDescent="0.25">
      <c r="B366" s="601"/>
    </row>
    <row r="367" spans="2:2" x14ac:dyDescent="0.25">
      <c r="B367" s="601"/>
    </row>
    <row r="368" spans="2:2" x14ac:dyDescent="0.25">
      <c r="B368" s="601"/>
    </row>
    <row r="369" spans="2:2" x14ac:dyDescent="0.25">
      <c r="B369" s="601"/>
    </row>
    <row r="370" spans="2:2" x14ac:dyDescent="0.25">
      <c r="B370" s="601"/>
    </row>
    <row r="371" spans="2:2" x14ac:dyDescent="0.25">
      <c r="B371" s="601"/>
    </row>
    <row r="372" spans="2:2" x14ac:dyDescent="0.25">
      <c r="B372" s="601"/>
    </row>
    <row r="373" spans="2:2" x14ac:dyDescent="0.25">
      <c r="B373" s="601"/>
    </row>
    <row r="374" spans="2:2" x14ac:dyDescent="0.25">
      <c r="B374" s="601"/>
    </row>
    <row r="375" spans="2:2" x14ac:dyDescent="0.25">
      <c r="B375" s="601"/>
    </row>
    <row r="376" spans="2:2" x14ac:dyDescent="0.25">
      <c r="B376" s="601"/>
    </row>
    <row r="377" spans="2:2" x14ac:dyDescent="0.25">
      <c r="B377" s="601"/>
    </row>
    <row r="378" spans="2:2" x14ac:dyDescent="0.25">
      <c r="B378" s="601"/>
    </row>
    <row r="379" spans="2:2" x14ac:dyDescent="0.25">
      <c r="B379" s="601"/>
    </row>
    <row r="380" spans="2:2" x14ac:dyDescent="0.25">
      <c r="B380" s="601"/>
    </row>
    <row r="381" spans="2:2" x14ac:dyDescent="0.25">
      <c r="B381" s="601"/>
    </row>
    <row r="382" spans="2:2" x14ac:dyDescent="0.25">
      <c r="B382" s="601"/>
    </row>
    <row r="383" spans="2:2" x14ac:dyDescent="0.25">
      <c r="B383" s="601"/>
    </row>
    <row r="384" spans="2:2" x14ac:dyDescent="0.25">
      <c r="B384" s="601"/>
    </row>
    <row r="385" spans="2:2" x14ac:dyDescent="0.25">
      <c r="B385" s="601"/>
    </row>
    <row r="386" spans="2:2" x14ac:dyDescent="0.25">
      <c r="B386" s="601"/>
    </row>
    <row r="387" spans="2:2" x14ac:dyDescent="0.25">
      <c r="B387" s="601"/>
    </row>
    <row r="388" spans="2:2" x14ac:dyDescent="0.25">
      <c r="B388" s="601"/>
    </row>
    <row r="389" spans="2:2" x14ac:dyDescent="0.25">
      <c r="B389" s="601"/>
    </row>
    <row r="390" spans="2:2" x14ac:dyDescent="0.25">
      <c r="B390" s="601"/>
    </row>
    <row r="391" spans="2:2" x14ac:dyDescent="0.25">
      <c r="B391" s="601"/>
    </row>
    <row r="392" spans="2:2" x14ac:dyDescent="0.25">
      <c r="B392" s="601"/>
    </row>
    <row r="393" spans="2:2" x14ac:dyDescent="0.25">
      <c r="B393" s="601"/>
    </row>
    <row r="394" spans="2:2" x14ac:dyDescent="0.25">
      <c r="B394" s="601"/>
    </row>
    <row r="395" spans="2:2" x14ac:dyDescent="0.25">
      <c r="B395" s="601"/>
    </row>
    <row r="396" spans="2:2" x14ac:dyDescent="0.25">
      <c r="B396" s="601"/>
    </row>
    <row r="397" spans="2:2" x14ac:dyDescent="0.25">
      <c r="B397" s="601"/>
    </row>
    <row r="398" spans="2:2" x14ac:dyDescent="0.25">
      <c r="B398" s="601"/>
    </row>
    <row r="399" spans="2:2" x14ac:dyDescent="0.25">
      <c r="B399" s="601"/>
    </row>
    <row r="400" spans="2:2" x14ac:dyDescent="0.25">
      <c r="B400" s="601"/>
    </row>
    <row r="401" spans="2:2" x14ac:dyDescent="0.25">
      <c r="B401" s="601"/>
    </row>
    <row r="402" spans="2:2" x14ac:dyDescent="0.25">
      <c r="B402" s="601"/>
    </row>
    <row r="403" spans="2:2" x14ac:dyDescent="0.25">
      <c r="B403" s="601"/>
    </row>
    <row r="404" spans="2:2" x14ac:dyDescent="0.25">
      <c r="B404" s="601"/>
    </row>
    <row r="405" spans="2:2" x14ac:dyDescent="0.25">
      <c r="B405" s="601"/>
    </row>
    <row r="406" spans="2:2" x14ac:dyDescent="0.25">
      <c r="B406" s="601"/>
    </row>
    <row r="407" spans="2:2" x14ac:dyDescent="0.25">
      <c r="B407" s="601"/>
    </row>
    <row r="408" spans="2:2" x14ac:dyDescent="0.25">
      <c r="B408" s="601"/>
    </row>
    <row r="409" spans="2:2" x14ac:dyDescent="0.25">
      <c r="B409" s="601"/>
    </row>
    <row r="410" spans="2:2" x14ac:dyDescent="0.25">
      <c r="B410" s="601"/>
    </row>
    <row r="411" spans="2:2" x14ac:dyDescent="0.25">
      <c r="B411" s="601"/>
    </row>
    <row r="412" spans="2:2" x14ac:dyDescent="0.25">
      <c r="B412" s="601"/>
    </row>
    <row r="413" spans="2:2" x14ac:dyDescent="0.25">
      <c r="B413" s="601"/>
    </row>
    <row r="414" spans="2:2" x14ac:dyDescent="0.25">
      <c r="B414" s="601"/>
    </row>
    <row r="415" spans="2:2" x14ac:dyDescent="0.25">
      <c r="B415" s="601"/>
    </row>
    <row r="416" spans="2:2" x14ac:dyDescent="0.25">
      <c r="B416" s="601"/>
    </row>
    <row r="417" spans="2:2" x14ac:dyDescent="0.25">
      <c r="B417" s="601"/>
    </row>
    <row r="418" spans="2:2" x14ac:dyDescent="0.25">
      <c r="B418" s="601"/>
    </row>
    <row r="419" spans="2:2" x14ac:dyDescent="0.25">
      <c r="B419" s="601"/>
    </row>
    <row r="420" spans="2:2" x14ac:dyDescent="0.25">
      <c r="B420" s="601"/>
    </row>
    <row r="421" spans="2:2" x14ac:dyDescent="0.25">
      <c r="B421" s="601"/>
    </row>
    <row r="422" spans="2:2" x14ac:dyDescent="0.25">
      <c r="B422" s="601"/>
    </row>
    <row r="423" spans="2:2" x14ac:dyDescent="0.25">
      <c r="B423" s="601"/>
    </row>
    <row r="424" spans="2:2" x14ac:dyDescent="0.25">
      <c r="B424" s="601"/>
    </row>
    <row r="425" spans="2:2" x14ac:dyDescent="0.25">
      <c r="B425" s="601"/>
    </row>
    <row r="426" spans="2:2" x14ac:dyDescent="0.25">
      <c r="B426" s="601"/>
    </row>
    <row r="427" spans="2:2" x14ac:dyDescent="0.25">
      <c r="B427" s="601"/>
    </row>
    <row r="428" spans="2:2" x14ac:dyDescent="0.25">
      <c r="B428" s="601"/>
    </row>
    <row r="429" spans="2:2" x14ac:dyDescent="0.25">
      <c r="B429" s="601"/>
    </row>
    <row r="430" spans="2:2" x14ac:dyDescent="0.25">
      <c r="B430" s="601"/>
    </row>
    <row r="431" spans="2:2" x14ac:dyDescent="0.25">
      <c r="B431" s="601"/>
    </row>
    <row r="432" spans="2:2" x14ac:dyDescent="0.25">
      <c r="B432" s="601"/>
    </row>
    <row r="433" spans="2:2" x14ac:dyDescent="0.25">
      <c r="B433" s="601"/>
    </row>
    <row r="434" spans="2:2" x14ac:dyDescent="0.25">
      <c r="B434" s="601"/>
    </row>
    <row r="435" spans="2:2" x14ac:dyDescent="0.25">
      <c r="B435" s="601"/>
    </row>
    <row r="436" spans="2:2" x14ac:dyDescent="0.25">
      <c r="B436" s="601"/>
    </row>
    <row r="437" spans="2:2" x14ac:dyDescent="0.25">
      <c r="B437" s="601"/>
    </row>
    <row r="438" spans="2:2" x14ac:dyDescent="0.25">
      <c r="B438" s="601"/>
    </row>
    <row r="439" spans="2:2" x14ac:dyDescent="0.25">
      <c r="B439" s="601"/>
    </row>
    <row r="440" spans="2:2" x14ac:dyDescent="0.25">
      <c r="B440" s="601"/>
    </row>
    <row r="441" spans="2:2" x14ac:dyDescent="0.25">
      <c r="B441" s="601"/>
    </row>
    <row r="442" spans="2:2" x14ac:dyDescent="0.25">
      <c r="B442" s="601"/>
    </row>
    <row r="443" spans="2:2" x14ac:dyDescent="0.25">
      <c r="B443" s="601"/>
    </row>
    <row r="444" spans="2:2" x14ac:dyDescent="0.25">
      <c r="B444" s="601"/>
    </row>
    <row r="445" spans="2:2" x14ac:dyDescent="0.25">
      <c r="B445" s="601"/>
    </row>
    <row r="446" spans="2:2" x14ac:dyDescent="0.25">
      <c r="B446" s="601"/>
    </row>
    <row r="447" spans="2:2" x14ac:dyDescent="0.25">
      <c r="B447" s="601"/>
    </row>
    <row r="448" spans="2:2" x14ac:dyDescent="0.25">
      <c r="B448" s="601"/>
    </row>
    <row r="449" spans="2:2" x14ac:dyDescent="0.25">
      <c r="B449" s="601"/>
    </row>
    <row r="450" spans="2:2" x14ac:dyDescent="0.25">
      <c r="B450" s="601"/>
    </row>
    <row r="451" spans="2:2" x14ac:dyDescent="0.25">
      <c r="B451" s="601"/>
    </row>
  </sheetData>
  <mergeCells count="6">
    <mergeCell ref="A2:N2"/>
    <mergeCell ref="A4:A5"/>
    <mergeCell ref="B4:B5"/>
    <mergeCell ref="C4:F4"/>
    <mergeCell ref="G4:J4"/>
    <mergeCell ref="K4:N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8"/>
  <sheetViews>
    <sheetView workbookViewId="0"/>
  </sheetViews>
  <sheetFormatPr defaultColWidth="7.21875" defaultRowHeight="13.2" x14ac:dyDescent="0.25"/>
  <cols>
    <col min="1" max="1" width="6" style="615" customWidth="1"/>
    <col min="2" max="2" width="37.88671875" style="607" customWidth="1"/>
    <col min="3" max="4" width="10.21875" style="608" customWidth="1"/>
    <col min="5" max="5" width="9.33203125" style="608" customWidth="1"/>
    <col min="6" max="6" width="11.44140625" style="616" customWidth="1"/>
    <col min="7" max="8" width="10.21875" style="608" customWidth="1"/>
    <col min="9" max="9" width="8.88671875" style="608" customWidth="1"/>
    <col min="10" max="10" width="11.44140625" style="616" customWidth="1"/>
    <col min="11" max="12" width="10.21875" style="608" customWidth="1"/>
    <col min="13" max="13" width="8.88671875" style="608" customWidth="1"/>
    <col min="14" max="14" width="11.44140625" style="616" customWidth="1"/>
    <col min="15" max="256" width="7.21875" style="614"/>
    <col min="257" max="257" width="6" style="614" customWidth="1"/>
    <col min="258" max="258" width="37.88671875" style="614" customWidth="1"/>
    <col min="259" max="260" width="10.21875" style="614" customWidth="1"/>
    <col min="261" max="261" width="9.33203125" style="614" customWidth="1"/>
    <col min="262" max="262" width="11.44140625" style="614" customWidth="1"/>
    <col min="263" max="264" width="10.21875" style="614" customWidth="1"/>
    <col min="265" max="265" width="8.88671875" style="614" customWidth="1"/>
    <col min="266" max="266" width="11.44140625" style="614" customWidth="1"/>
    <col min="267" max="268" width="10.21875" style="614" customWidth="1"/>
    <col min="269" max="269" width="8.88671875" style="614" customWidth="1"/>
    <col min="270" max="270" width="11.44140625" style="614" customWidth="1"/>
    <col min="271" max="512" width="7.21875" style="614"/>
    <col min="513" max="513" width="6" style="614" customWidth="1"/>
    <col min="514" max="514" width="37.88671875" style="614" customWidth="1"/>
    <col min="515" max="516" width="10.21875" style="614" customWidth="1"/>
    <col min="517" max="517" width="9.33203125" style="614" customWidth="1"/>
    <col min="518" max="518" width="11.44140625" style="614" customWidth="1"/>
    <col min="519" max="520" width="10.21875" style="614" customWidth="1"/>
    <col min="521" max="521" width="8.88671875" style="614" customWidth="1"/>
    <col min="522" max="522" width="11.44140625" style="614" customWidth="1"/>
    <col min="523" max="524" width="10.21875" style="614" customWidth="1"/>
    <col min="525" max="525" width="8.88671875" style="614" customWidth="1"/>
    <col min="526" max="526" width="11.44140625" style="614" customWidth="1"/>
    <col min="527" max="768" width="7.21875" style="614"/>
    <col min="769" max="769" width="6" style="614" customWidth="1"/>
    <col min="770" max="770" width="37.88671875" style="614" customWidth="1"/>
    <col min="771" max="772" width="10.21875" style="614" customWidth="1"/>
    <col min="773" max="773" width="9.33203125" style="614" customWidth="1"/>
    <col min="774" max="774" width="11.44140625" style="614" customWidth="1"/>
    <col min="775" max="776" width="10.21875" style="614" customWidth="1"/>
    <col min="777" max="777" width="8.88671875" style="614" customWidth="1"/>
    <col min="778" max="778" width="11.44140625" style="614" customWidth="1"/>
    <col min="779" max="780" width="10.21875" style="614" customWidth="1"/>
    <col min="781" max="781" width="8.88671875" style="614" customWidth="1"/>
    <col min="782" max="782" width="11.44140625" style="614" customWidth="1"/>
    <col min="783" max="1024" width="7.21875" style="614"/>
    <col min="1025" max="1025" width="6" style="614" customWidth="1"/>
    <col min="1026" max="1026" width="37.88671875" style="614" customWidth="1"/>
    <col min="1027" max="1028" width="10.21875" style="614" customWidth="1"/>
    <col min="1029" max="1029" width="9.33203125" style="614" customWidth="1"/>
    <col min="1030" max="1030" width="11.44140625" style="614" customWidth="1"/>
    <col min="1031" max="1032" width="10.21875" style="614" customWidth="1"/>
    <col min="1033" max="1033" width="8.88671875" style="614" customWidth="1"/>
    <col min="1034" max="1034" width="11.44140625" style="614" customWidth="1"/>
    <col min="1035" max="1036" width="10.21875" style="614" customWidth="1"/>
    <col min="1037" max="1037" width="8.88671875" style="614" customWidth="1"/>
    <col min="1038" max="1038" width="11.44140625" style="614" customWidth="1"/>
    <col min="1039" max="1280" width="7.21875" style="614"/>
    <col min="1281" max="1281" width="6" style="614" customWidth="1"/>
    <col min="1282" max="1282" width="37.88671875" style="614" customWidth="1"/>
    <col min="1283" max="1284" width="10.21875" style="614" customWidth="1"/>
    <col min="1285" max="1285" width="9.33203125" style="614" customWidth="1"/>
    <col min="1286" max="1286" width="11.44140625" style="614" customWidth="1"/>
    <col min="1287" max="1288" width="10.21875" style="614" customWidth="1"/>
    <col min="1289" max="1289" width="8.88671875" style="614" customWidth="1"/>
    <col min="1290" max="1290" width="11.44140625" style="614" customWidth="1"/>
    <col min="1291" max="1292" width="10.21875" style="614" customWidth="1"/>
    <col min="1293" max="1293" width="8.88671875" style="614" customWidth="1"/>
    <col min="1294" max="1294" width="11.44140625" style="614" customWidth="1"/>
    <col min="1295" max="1536" width="7.21875" style="614"/>
    <col min="1537" max="1537" width="6" style="614" customWidth="1"/>
    <col min="1538" max="1538" width="37.88671875" style="614" customWidth="1"/>
    <col min="1539" max="1540" width="10.21875" style="614" customWidth="1"/>
    <col min="1541" max="1541" width="9.33203125" style="614" customWidth="1"/>
    <col min="1542" max="1542" width="11.44140625" style="614" customWidth="1"/>
    <col min="1543" max="1544" width="10.21875" style="614" customWidth="1"/>
    <col min="1545" max="1545" width="8.88671875" style="614" customWidth="1"/>
    <col min="1546" max="1546" width="11.44140625" style="614" customWidth="1"/>
    <col min="1547" max="1548" width="10.21875" style="614" customWidth="1"/>
    <col min="1549" max="1549" width="8.88671875" style="614" customWidth="1"/>
    <col min="1550" max="1550" width="11.44140625" style="614" customWidth="1"/>
    <col min="1551" max="1792" width="7.21875" style="614"/>
    <col min="1793" max="1793" width="6" style="614" customWidth="1"/>
    <col min="1794" max="1794" width="37.88671875" style="614" customWidth="1"/>
    <col min="1795" max="1796" width="10.21875" style="614" customWidth="1"/>
    <col min="1797" max="1797" width="9.33203125" style="614" customWidth="1"/>
    <col min="1798" max="1798" width="11.44140625" style="614" customWidth="1"/>
    <col min="1799" max="1800" width="10.21875" style="614" customWidth="1"/>
    <col min="1801" max="1801" width="8.88671875" style="614" customWidth="1"/>
    <col min="1802" max="1802" width="11.44140625" style="614" customWidth="1"/>
    <col min="1803" max="1804" width="10.21875" style="614" customWidth="1"/>
    <col min="1805" max="1805" width="8.88671875" style="614" customWidth="1"/>
    <col min="1806" max="1806" width="11.44140625" style="614" customWidth="1"/>
    <col min="1807" max="2048" width="7.21875" style="614"/>
    <col min="2049" max="2049" width="6" style="614" customWidth="1"/>
    <col min="2050" max="2050" width="37.88671875" style="614" customWidth="1"/>
    <col min="2051" max="2052" width="10.21875" style="614" customWidth="1"/>
    <col min="2053" max="2053" width="9.33203125" style="614" customWidth="1"/>
    <col min="2054" max="2054" width="11.44140625" style="614" customWidth="1"/>
    <col min="2055" max="2056" width="10.21875" style="614" customWidth="1"/>
    <col min="2057" max="2057" width="8.88671875" style="614" customWidth="1"/>
    <col min="2058" max="2058" width="11.44140625" style="614" customWidth="1"/>
    <col min="2059" max="2060" width="10.21875" style="614" customWidth="1"/>
    <col min="2061" max="2061" width="8.88671875" style="614" customWidth="1"/>
    <col min="2062" max="2062" width="11.44140625" style="614" customWidth="1"/>
    <col min="2063" max="2304" width="7.21875" style="614"/>
    <col min="2305" max="2305" width="6" style="614" customWidth="1"/>
    <col min="2306" max="2306" width="37.88671875" style="614" customWidth="1"/>
    <col min="2307" max="2308" width="10.21875" style="614" customWidth="1"/>
    <col min="2309" max="2309" width="9.33203125" style="614" customWidth="1"/>
    <col min="2310" max="2310" width="11.44140625" style="614" customWidth="1"/>
    <col min="2311" max="2312" width="10.21875" style="614" customWidth="1"/>
    <col min="2313" max="2313" width="8.88671875" style="614" customWidth="1"/>
    <col min="2314" max="2314" width="11.44140625" style="614" customWidth="1"/>
    <col min="2315" max="2316" width="10.21875" style="614" customWidth="1"/>
    <col min="2317" max="2317" width="8.88671875" style="614" customWidth="1"/>
    <col min="2318" max="2318" width="11.44140625" style="614" customWidth="1"/>
    <col min="2319" max="2560" width="7.21875" style="614"/>
    <col min="2561" max="2561" width="6" style="614" customWidth="1"/>
    <col min="2562" max="2562" width="37.88671875" style="614" customWidth="1"/>
    <col min="2563" max="2564" width="10.21875" style="614" customWidth="1"/>
    <col min="2565" max="2565" width="9.33203125" style="614" customWidth="1"/>
    <col min="2566" max="2566" width="11.44140625" style="614" customWidth="1"/>
    <col min="2567" max="2568" width="10.21875" style="614" customWidth="1"/>
    <col min="2569" max="2569" width="8.88671875" style="614" customWidth="1"/>
    <col min="2570" max="2570" width="11.44140625" style="614" customWidth="1"/>
    <col min="2571" max="2572" width="10.21875" style="614" customWidth="1"/>
    <col min="2573" max="2573" width="8.88671875" style="614" customWidth="1"/>
    <col min="2574" max="2574" width="11.44140625" style="614" customWidth="1"/>
    <col min="2575" max="2816" width="7.21875" style="614"/>
    <col min="2817" max="2817" width="6" style="614" customWidth="1"/>
    <col min="2818" max="2818" width="37.88671875" style="614" customWidth="1"/>
    <col min="2819" max="2820" width="10.21875" style="614" customWidth="1"/>
    <col min="2821" max="2821" width="9.33203125" style="614" customWidth="1"/>
    <col min="2822" max="2822" width="11.44140625" style="614" customWidth="1"/>
    <col min="2823" max="2824" width="10.21875" style="614" customWidth="1"/>
    <col min="2825" max="2825" width="8.88671875" style="614" customWidth="1"/>
    <col min="2826" max="2826" width="11.44140625" style="614" customWidth="1"/>
    <col min="2827" max="2828" width="10.21875" style="614" customWidth="1"/>
    <col min="2829" max="2829" width="8.88671875" style="614" customWidth="1"/>
    <col min="2830" max="2830" width="11.44140625" style="614" customWidth="1"/>
    <col min="2831" max="3072" width="7.21875" style="614"/>
    <col min="3073" max="3073" width="6" style="614" customWidth="1"/>
    <col min="3074" max="3074" width="37.88671875" style="614" customWidth="1"/>
    <col min="3075" max="3076" width="10.21875" style="614" customWidth="1"/>
    <col min="3077" max="3077" width="9.33203125" style="614" customWidth="1"/>
    <col min="3078" max="3078" width="11.44140625" style="614" customWidth="1"/>
    <col min="3079" max="3080" width="10.21875" style="614" customWidth="1"/>
    <col min="3081" max="3081" width="8.88671875" style="614" customWidth="1"/>
    <col min="3082" max="3082" width="11.44140625" style="614" customWidth="1"/>
    <col min="3083" max="3084" width="10.21875" style="614" customWidth="1"/>
    <col min="3085" max="3085" width="8.88671875" style="614" customWidth="1"/>
    <col min="3086" max="3086" width="11.44140625" style="614" customWidth="1"/>
    <col min="3087" max="3328" width="7.21875" style="614"/>
    <col min="3329" max="3329" width="6" style="614" customWidth="1"/>
    <col min="3330" max="3330" width="37.88671875" style="614" customWidth="1"/>
    <col min="3331" max="3332" width="10.21875" style="614" customWidth="1"/>
    <col min="3333" max="3333" width="9.33203125" style="614" customWidth="1"/>
    <col min="3334" max="3334" width="11.44140625" style="614" customWidth="1"/>
    <col min="3335" max="3336" width="10.21875" style="614" customWidth="1"/>
    <col min="3337" max="3337" width="8.88671875" style="614" customWidth="1"/>
    <col min="3338" max="3338" width="11.44140625" style="614" customWidth="1"/>
    <col min="3339" max="3340" width="10.21875" style="614" customWidth="1"/>
    <col min="3341" max="3341" width="8.88671875" style="614" customWidth="1"/>
    <col min="3342" max="3342" width="11.44140625" style="614" customWidth="1"/>
    <col min="3343" max="3584" width="7.21875" style="614"/>
    <col min="3585" max="3585" width="6" style="614" customWidth="1"/>
    <col min="3586" max="3586" width="37.88671875" style="614" customWidth="1"/>
    <col min="3587" max="3588" width="10.21875" style="614" customWidth="1"/>
    <col min="3589" max="3589" width="9.33203125" style="614" customWidth="1"/>
    <col min="3590" max="3590" width="11.44140625" style="614" customWidth="1"/>
    <col min="3591" max="3592" width="10.21875" style="614" customWidth="1"/>
    <col min="3593" max="3593" width="8.88671875" style="614" customWidth="1"/>
    <col min="3594" max="3594" width="11.44140625" style="614" customWidth="1"/>
    <col min="3595" max="3596" width="10.21875" style="614" customWidth="1"/>
    <col min="3597" max="3597" width="8.88671875" style="614" customWidth="1"/>
    <col min="3598" max="3598" width="11.44140625" style="614" customWidth="1"/>
    <col min="3599" max="3840" width="7.21875" style="614"/>
    <col min="3841" max="3841" width="6" style="614" customWidth="1"/>
    <col min="3842" max="3842" width="37.88671875" style="614" customWidth="1"/>
    <col min="3843" max="3844" width="10.21875" style="614" customWidth="1"/>
    <col min="3845" max="3845" width="9.33203125" style="614" customWidth="1"/>
    <col min="3846" max="3846" width="11.44140625" style="614" customWidth="1"/>
    <col min="3847" max="3848" width="10.21875" style="614" customWidth="1"/>
    <col min="3849" max="3849" width="8.88671875" style="614" customWidth="1"/>
    <col min="3850" max="3850" width="11.44140625" style="614" customWidth="1"/>
    <col min="3851" max="3852" width="10.21875" style="614" customWidth="1"/>
    <col min="3853" max="3853" width="8.88671875" style="614" customWidth="1"/>
    <col min="3854" max="3854" width="11.44140625" style="614" customWidth="1"/>
    <col min="3855" max="4096" width="7.21875" style="614"/>
    <col min="4097" max="4097" width="6" style="614" customWidth="1"/>
    <col min="4098" max="4098" width="37.88671875" style="614" customWidth="1"/>
    <col min="4099" max="4100" width="10.21875" style="614" customWidth="1"/>
    <col min="4101" max="4101" width="9.33203125" style="614" customWidth="1"/>
    <col min="4102" max="4102" width="11.44140625" style="614" customWidth="1"/>
    <col min="4103" max="4104" width="10.21875" style="614" customWidth="1"/>
    <col min="4105" max="4105" width="8.88671875" style="614" customWidth="1"/>
    <col min="4106" max="4106" width="11.44140625" style="614" customWidth="1"/>
    <col min="4107" max="4108" width="10.21875" style="614" customWidth="1"/>
    <col min="4109" max="4109" width="8.88671875" style="614" customWidth="1"/>
    <col min="4110" max="4110" width="11.44140625" style="614" customWidth="1"/>
    <col min="4111" max="4352" width="7.21875" style="614"/>
    <col min="4353" max="4353" width="6" style="614" customWidth="1"/>
    <col min="4354" max="4354" width="37.88671875" style="614" customWidth="1"/>
    <col min="4355" max="4356" width="10.21875" style="614" customWidth="1"/>
    <col min="4357" max="4357" width="9.33203125" style="614" customWidth="1"/>
    <col min="4358" max="4358" width="11.44140625" style="614" customWidth="1"/>
    <col min="4359" max="4360" width="10.21875" style="614" customWidth="1"/>
    <col min="4361" max="4361" width="8.88671875" style="614" customWidth="1"/>
    <col min="4362" max="4362" width="11.44140625" style="614" customWidth="1"/>
    <col min="4363" max="4364" width="10.21875" style="614" customWidth="1"/>
    <col min="4365" max="4365" width="8.88671875" style="614" customWidth="1"/>
    <col min="4366" max="4366" width="11.44140625" style="614" customWidth="1"/>
    <col min="4367" max="4608" width="7.21875" style="614"/>
    <col min="4609" max="4609" width="6" style="614" customWidth="1"/>
    <col min="4610" max="4610" width="37.88671875" style="614" customWidth="1"/>
    <col min="4611" max="4612" width="10.21875" style="614" customWidth="1"/>
    <col min="4613" max="4613" width="9.33203125" style="614" customWidth="1"/>
    <col min="4614" max="4614" width="11.44140625" style="614" customWidth="1"/>
    <col min="4615" max="4616" width="10.21875" style="614" customWidth="1"/>
    <col min="4617" max="4617" width="8.88671875" style="614" customWidth="1"/>
    <col min="4618" max="4618" width="11.44140625" style="614" customWidth="1"/>
    <col min="4619" max="4620" width="10.21875" style="614" customWidth="1"/>
    <col min="4621" max="4621" width="8.88671875" style="614" customWidth="1"/>
    <col min="4622" max="4622" width="11.44140625" style="614" customWidth="1"/>
    <col min="4623" max="4864" width="7.21875" style="614"/>
    <col min="4865" max="4865" width="6" style="614" customWidth="1"/>
    <col min="4866" max="4866" width="37.88671875" style="614" customWidth="1"/>
    <col min="4867" max="4868" width="10.21875" style="614" customWidth="1"/>
    <col min="4869" max="4869" width="9.33203125" style="614" customWidth="1"/>
    <col min="4870" max="4870" width="11.44140625" style="614" customWidth="1"/>
    <col min="4871" max="4872" width="10.21875" style="614" customWidth="1"/>
    <col min="4873" max="4873" width="8.88671875" style="614" customWidth="1"/>
    <col min="4874" max="4874" width="11.44140625" style="614" customWidth="1"/>
    <col min="4875" max="4876" width="10.21875" style="614" customWidth="1"/>
    <col min="4877" max="4877" width="8.88671875" style="614" customWidth="1"/>
    <col min="4878" max="4878" width="11.44140625" style="614" customWidth="1"/>
    <col min="4879" max="5120" width="7.21875" style="614"/>
    <col min="5121" max="5121" width="6" style="614" customWidth="1"/>
    <col min="5122" max="5122" width="37.88671875" style="614" customWidth="1"/>
    <col min="5123" max="5124" width="10.21875" style="614" customWidth="1"/>
    <col min="5125" max="5125" width="9.33203125" style="614" customWidth="1"/>
    <col min="5126" max="5126" width="11.44140625" style="614" customWidth="1"/>
    <col min="5127" max="5128" width="10.21875" style="614" customWidth="1"/>
    <col min="5129" max="5129" width="8.88671875" style="614" customWidth="1"/>
    <col min="5130" max="5130" width="11.44140625" style="614" customWidth="1"/>
    <col min="5131" max="5132" width="10.21875" style="614" customWidth="1"/>
    <col min="5133" max="5133" width="8.88671875" style="614" customWidth="1"/>
    <col min="5134" max="5134" width="11.44140625" style="614" customWidth="1"/>
    <col min="5135" max="5376" width="7.21875" style="614"/>
    <col min="5377" max="5377" width="6" style="614" customWidth="1"/>
    <col min="5378" max="5378" width="37.88671875" style="614" customWidth="1"/>
    <col min="5379" max="5380" width="10.21875" style="614" customWidth="1"/>
    <col min="5381" max="5381" width="9.33203125" style="614" customWidth="1"/>
    <col min="5382" max="5382" width="11.44140625" style="614" customWidth="1"/>
    <col min="5383" max="5384" width="10.21875" style="614" customWidth="1"/>
    <col min="5385" max="5385" width="8.88671875" style="614" customWidth="1"/>
    <col min="5386" max="5386" width="11.44140625" style="614" customWidth="1"/>
    <col min="5387" max="5388" width="10.21875" style="614" customWidth="1"/>
    <col min="5389" max="5389" width="8.88671875" style="614" customWidth="1"/>
    <col min="5390" max="5390" width="11.44140625" style="614" customWidth="1"/>
    <col min="5391" max="5632" width="7.21875" style="614"/>
    <col min="5633" max="5633" width="6" style="614" customWidth="1"/>
    <col min="5634" max="5634" width="37.88671875" style="614" customWidth="1"/>
    <col min="5635" max="5636" width="10.21875" style="614" customWidth="1"/>
    <col min="5637" max="5637" width="9.33203125" style="614" customWidth="1"/>
    <col min="5638" max="5638" width="11.44140625" style="614" customWidth="1"/>
    <col min="5639" max="5640" width="10.21875" style="614" customWidth="1"/>
    <col min="5641" max="5641" width="8.88671875" style="614" customWidth="1"/>
    <col min="5642" max="5642" width="11.44140625" style="614" customWidth="1"/>
    <col min="5643" max="5644" width="10.21875" style="614" customWidth="1"/>
    <col min="5645" max="5645" width="8.88671875" style="614" customWidth="1"/>
    <col min="5646" max="5646" width="11.44140625" style="614" customWidth="1"/>
    <col min="5647" max="5888" width="7.21875" style="614"/>
    <col min="5889" max="5889" width="6" style="614" customWidth="1"/>
    <col min="5890" max="5890" width="37.88671875" style="614" customWidth="1"/>
    <col min="5891" max="5892" width="10.21875" style="614" customWidth="1"/>
    <col min="5893" max="5893" width="9.33203125" style="614" customWidth="1"/>
    <col min="5894" max="5894" width="11.44140625" style="614" customWidth="1"/>
    <col min="5895" max="5896" width="10.21875" style="614" customWidth="1"/>
    <col min="5897" max="5897" width="8.88671875" style="614" customWidth="1"/>
    <col min="5898" max="5898" width="11.44140625" style="614" customWidth="1"/>
    <col min="5899" max="5900" width="10.21875" style="614" customWidth="1"/>
    <col min="5901" max="5901" width="8.88671875" style="614" customWidth="1"/>
    <col min="5902" max="5902" width="11.44140625" style="614" customWidth="1"/>
    <col min="5903" max="6144" width="7.21875" style="614"/>
    <col min="6145" max="6145" width="6" style="614" customWidth="1"/>
    <col min="6146" max="6146" width="37.88671875" style="614" customWidth="1"/>
    <col min="6147" max="6148" width="10.21875" style="614" customWidth="1"/>
    <col min="6149" max="6149" width="9.33203125" style="614" customWidth="1"/>
    <col min="6150" max="6150" width="11.44140625" style="614" customWidth="1"/>
    <col min="6151" max="6152" width="10.21875" style="614" customWidth="1"/>
    <col min="6153" max="6153" width="8.88671875" style="614" customWidth="1"/>
    <col min="6154" max="6154" width="11.44140625" style="614" customWidth="1"/>
    <col min="6155" max="6156" width="10.21875" style="614" customWidth="1"/>
    <col min="6157" max="6157" width="8.88671875" style="614" customWidth="1"/>
    <col min="6158" max="6158" width="11.44140625" style="614" customWidth="1"/>
    <col min="6159" max="6400" width="7.21875" style="614"/>
    <col min="6401" max="6401" width="6" style="614" customWidth="1"/>
    <col min="6402" max="6402" width="37.88671875" style="614" customWidth="1"/>
    <col min="6403" max="6404" width="10.21875" style="614" customWidth="1"/>
    <col min="6405" max="6405" width="9.33203125" style="614" customWidth="1"/>
    <col min="6406" max="6406" width="11.44140625" style="614" customWidth="1"/>
    <col min="6407" max="6408" width="10.21875" style="614" customWidth="1"/>
    <col min="6409" max="6409" width="8.88671875" style="614" customWidth="1"/>
    <col min="6410" max="6410" width="11.44140625" style="614" customWidth="1"/>
    <col min="6411" max="6412" width="10.21875" style="614" customWidth="1"/>
    <col min="6413" max="6413" width="8.88671875" style="614" customWidth="1"/>
    <col min="6414" max="6414" width="11.44140625" style="614" customWidth="1"/>
    <col min="6415" max="6656" width="7.21875" style="614"/>
    <col min="6657" max="6657" width="6" style="614" customWidth="1"/>
    <col min="6658" max="6658" width="37.88671875" style="614" customWidth="1"/>
    <col min="6659" max="6660" width="10.21875" style="614" customWidth="1"/>
    <col min="6661" max="6661" width="9.33203125" style="614" customWidth="1"/>
    <col min="6662" max="6662" width="11.44140625" style="614" customWidth="1"/>
    <col min="6663" max="6664" width="10.21875" style="614" customWidth="1"/>
    <col min="6665" max="6665" width="8.88671875" style="614" customWidth="1"/>
    <col min="6666" max="6666" width="11.44140625" style="614" customWidth="1"/>
    <col min="6667" max="6668" width="10.21875" style="614" customWidth="1"/>
    <col min="6669" max="6669" width="8.88671875" style="614" customWidth="1"/>
    <col min="6670" max="6670" width="11.44140625" style="614" customWidth="1"/>
    <col min="6671" max="6912" width="7.21875" style="614"/>
    <col min="6913" max="6913" width="6" style="614" customWidth="1"/>
    <col min="6914" max="6914" width="37.88671875" style="614" customWidth="1"/>
    <col min="6915" max="6916" width="10.21875" style="614" customWidth="1"/>
    <col min="6917" max="6917" width="9.33203125" style="614" customWidth="1"/>
    <col min="6918" max="6918" width="11.44140625" style="614" customWidth="1"/>
    <col min="6919" max="6920" width="10.21875" style="614" customWidth="1"/>
    <col min="6921" max="6921" width="8.88671875" style="614" customWidth="1"/>
    <col min="6922" max="6922" width="11.44140625" style="614" customWidth="1"/>
    <col min="6923" max="6924" width="10.21875" style="614" customWidth="1"/>
    <col min="6925" max="6925" width="8.88671875" style="614" customWidth="1"/>
    <col min="6926" max="6926" width="11.44140625" style="614" customWidth="1"/>
    <col min="6927" max="7168" width="7.21875" style="614"/>
    <col min="7169" max="7169" width="6" style="614" customWidth="1"/>
    <col min="7170" max="7170" width="37.88671875" style="614" customWidth="1"/>
    <col min="7171" max="7172" width="10.21875" style="614" customWidth="1"/>
    <col min="7173" max="7173" width="9.33203125" style="614" customWidth="1"/>
    <col min="7174" max="7174" width="11.44140625" style="614" customWidth="1"/>
    <col min="7175" max="7176" width="10.21875" style="614" customWidth="1"/>
    <col min="7177" max="7177" width="8.88671875" style="614" customWidth="1"/>
    <col min="7178" max="7178" width="11.44140625" style="614" customWidth="1"/>
    <col min="7179" max="7180" width="10.21875" style="614" customWidth="1"/>
    <col min="7181" max="7181" width="8.88671875" style="614" customWidth="1"/>
    <col min="7182" max="7182" width="11.44140625" style="614" customWidth="1"/>
    <col min="7183" max="7424" width="7.21875" style="614"/>
    <col min="7425" max="7425" width="6" style="614" customWidth="1"/>
    <col min="7426" max="7426" width="37.88671875" style="614" customWidth="1"/>
    <col min="7427" max="7428" width="10.21875" style="614" customWidth="1"/>
    <col min="7429" max="7429" width="9.33203125" style="614" customWidth="1"/>
    <col min="7430" max="7430" width="11.44140625" style="614" customWidth="1"/>
    <col min="7431" max="7432" width="10.21875" style="614" customWidth="1"/>
    <col min="7433" max="7433" width="8.88671875" style="614" customWidth="1"/>
    <col min="7434" max="7434" width="11.44140625" style="614" customWidth="1"/>
    <col min="7435" max="7436" width="10.21875" style="614" customWidth="1"/>
    <col min="7437" max="7437" width="8.88671875" style="614" customWidth="1"/>
    <col min="7438" max="7438" width="11.44140625" style="614" customWidth="1"/>
    <col min="7439" max="7680" width="7.21875" style="614"/>
    <col min="7681" max="7681" width="6" style="614" customWidth="1"/>
    <col min="7682" max="7682" width="37.88671875" style="614" customWidth="1"/>
    <col min="7683" max="7684" width="10.21875" style="614" customWidth="1"/>
    <col min="7685" max="7685" width="9.33203125" style="614" customWidth="1"/>
    <col min="7686" max="7686" width="11.44140625" style="614" customWidth="1"/>
    <col min="7687" max="7688" width="10.21875" style="614" customWidth="1"/>
    <col min="7689" max="7689" width="8.88671875" style="614" customWidth="1"/>
    <col min="7690" max="7690" width="11.44140625" style="614" customWidth="1"/>
    <col min="7691" max="7692" width="10.21875" style="614" customWidth="1"/>
    <col min="7693" max="7693" width="8.88671875" style="614" customWidth="1"/>
    <col min="7694" max="7694" width="11.44140625" style="614" customWidth="1"/>
    <col min="7695" max="7936" width="7.21875" style="614"/>
    <col min="7937" max="7937" width="6" style="614" customWidth="1"/>
    <col min="7938" max="7938" width="37.88671875" style="614" customWidth="1"/>
    <col min="7939" max="7940" width="10.21875" style="614" customWidth="1"/>
    <col min="7941" max="7941" width="9.33203125" style="614" customWidth="1"/>
    <col min="7942" max="7942" width="11.44140625" style="614" customWidth="1"/>
    <col min="7943" max="7944" width="10.21875" style="614" customWidth="1"/>
    <col min="7945" max="7945" width="8.88671875" style="614" customWidth="1"/>
    <col min="7946" max="7946" width="11.44140625" style="614" customWidth="1"/>
    <col min="7947" max="7948" width="10.21875" style="614" customWidth="1"/>
    <col min="7949" max="7949" width="8.88671875" style="614" customWidth="1"/>
    <col min="7950" max="7950" width="11.44140625" style="614" customWidth="1"/>
    <col min="7951" max="8192" width="7.21875" style="614"/>
    <col min="8193" max="8193" width="6" style="614" customWidth="1"/>
    <col min="8194" max="8194" width="37.88671875" style="614" customWidth="1"/>
    <col min="8195" max="8196" width="10.21875" style="614" customWidth="1"/>
    <col min="8197" max="8197" width="9.33203125" style="614" customWidth="1"/>
    <col min="8198" max="8198" width="11.44140625" style="614" customWidth="1"/>
    <col min="8199" max="8200" width="10.21875" style="614" customWidth="1"/>
    <col min="8201" max="8201" width="8.88671875" style="614" customWidth="1"/>
    <col min="8202" max="8202" width="11.44140625" style="614" customWidth="1"/>
    <col min="8203" max="8204" width="10.21875" style="614" customWidth="1"/>
    <col min="8205" max="8205" width="8.88671875" style="614" customWidth="1"/>
    <col min="8206" max="8206" width="11.44140625" style="614" customWidth="1"/>
    <col min="8207" max="8448" width="7.21875" style="614"/>
    <col min="8449" max="8449" width="6" style="614" customWidth="1"/>
    <col min="8450" max="8450" width="37.88671875" style="614" customWidth="1"/>
    <col min="8451" max="8452" width="10.21875" style="614" customWidth="1"/>
    <col min="8453" max="8453" width="9.33203125" style="614" customWidth="1"/>
    <col min="8454" max="8454" width="11.44140625" style="614" customWidth="1"/>
    <col min="8455" max="8456" width="10.21875" style="614" customWidth="1"/>
    <col min="8457" max="8457" width="8.88671875" style="614" customWidth="1"/>
    <col min="8458" max="8458" width="11.44140625" style="614" customWidth="1"/>
    <col min="8459" max="8460" width="10.21875" style="614" customWidth="1"/>
    <col min="8461" max="8461" width="8.88671875" style="614" customWidth="1"/>
    <col min="8462" max="8462" width="11.44140625" style="614" customWidth="1"/>
    <col min="8463" max="8704" width="7.21875" style="614"/>
    <col min="8705" max="8705" width="6" style="614" customWidth="1"/>
    <col min="8706" max="8706" width="37.88671875" style="614" customWidth="1"/>
    <col min="8707" max="8708" width="10.21875" style="614" customWidth="1"/>
    <col min="8709" max="8709" width="9.33203125" style="614" customWidth="1"/>
    <col min="8710" max="8710" width="11.44140625" style="614" customWidth="1"/>
    <col min="8711" max="8712" width="10.21875" style="614" customWidth="1"/>
    <col min="8713" max="8713" width="8.88671875" style="614" customWidth="1"/>
    <col min="8714" max="8714" width="11.44140625" style="614" customWidth="1"/>
    <col min="8715" max="8716" width="10.21875" style="614" customWidth="1"/>
    <col min="8717" max="8717" width="8.88671875" style="614" customWidth="1"/>
    <col min="8718" max="8718" width="11.44140625" style="614" customWidth="1"/>
    <col min="8719" max="8960" width="7.21875" style="614"/>
    <col min="8961" max="8961" width="6" style="614" customWidth="1"/>
    <col min="8962" max="8962" width="37.88671875" style="614" customWidth="1"/>
    <col min="8963" max="8964" width="10.21875" style="614" customWidth="1"/>
    <col min="8965" max="8965" width="9.33203125" style="614" customWidth="1"/>
    <col min="8966" max="8966" width="11.44140625" style="614" customWidth="1"/>
    <col min="8967" max="8968" width="10.21875" style="614" customWidth="1"/>
    <col min="8969" max="8969" width="8.88671875" style="614" customWidth="1"/>
    <col min="8970" max="8970" width="11.44140625" style="614" customWidth="1"/>
    <col min="8971" max="8972" width="10.21875" style="614" customWidth="1"/>
    <col min="8973" max="8973" width="8.88671875" style="614" customWidth="1"/>
    <col min="8974" max="8974" width="11.44140625" style="614" customWidth="1"/>
    <col min="8975" max="9216" width="7.21875" style="614"/>
    <col min="9217" max="9217" width="6" style="614" customWidth="1"/>
    <col min="9218" max="9218" width="37.88671875" style="614" customWidth="1"/>
    <col min="9219" max="9220" width="10.21875" style="614" customWidth="1"/>
    <col min="9221" max="9221" width="9.33203125" style="614" customWidth="1"/>
    <col min="9222" max="9222" width="11.44140625" style="614" customWidth="1"/>
    <col min="9223" max="9224" width="10.21875" style="614" customWidth="1"/>
    <col min="9225" max="9225" width="8.88671875" style="614" customWidth="1"/>
    <col min="9226" max="9226" width="11.44140625" style="614" customWidth="1"/>
    <col min="9227" max="9228" width="10.21875" style="614" customWidth="1"/>
    <col min="9229" max="9229" width="8.88671875" style="614" customWidth="1"/>
    <col min="9230" max="9230" width="11.44140625" style="614" customWidth="1"/>
    <col min="9231" max="9472" width="7.21875" style="614"/>
    <col min="9473" max="9473" width="6" style="614" customWidth="1"/>
    <col min="9474" max="9474" width="37.88671875" style="614" customWidth="1"/>
    <col min="9475" max="9476" width="10.21875" style="614" customWidth="1"/>
    <col min="9477" max="9477" width="9.33203125" style="614" customWidth="1"/>
    <col min="9478" max="9478" width="11.44140625" style="614" customWidth="1"/>
    <col min="9479" max="9480" width="10.21875" style="614" customWidth="1"/>
    <col min="9481" max="9481" width="8.88671875" style="614" customWidth="1"/>
    <col min="9482" max="9482" width="11.44140625" style="614" customWidth="1"/>
    <col min="9483" max="9484" width="10.21875" style="614" customWidth="1"/>
    <col min="9485" max="9485" width="8.88671875" style="614" customWidth="1"/>
    <col min="9486" max="9486" width="11.44140625" style="614" customWidth="1"/>
    <col min="9487" max="9728" width="7.21875" style="614"/>
    <col min="9729" max="9729" width="6" style="614" customWidth="1"/>
    <col min="9730" max="9730" width="37.88671875" style="614" customWidth="1"/>
    <col min="9731" max="9732" width="10.21875" style="614" customWidth="1"/>
    <col min="9733" max="9733" width="9.33203125" style="614" customWidth="1"/>
    <col min="9734" max="9734" width="11.44140625" style="614" customWidth="1"/>
    <col min="9735" max="9736" width="10.21875" style="614" customWidth="1"/>
    <col min="9737" max="9737" width="8.88671875" style="614" customWidth="1"/>
    <col min="9738" max="9738" width="11.44140625" style="614" customWidth="1"/>
    <col min="9739" max="9740" width="10.21875" style="614" customWidth="1"/>
    <col min="9741" max="9741" width="8.88671875" style="614" customWidth="1"/>
    <col min="9742" max="9742" width="11.44140625" style="614" customWidth="1"/>
    <col min="9743" max="9984" width="7.21875" style="614"/>
    <col min="9985" max="9985" width="6" style="614" customWidth="1"/>
    <col min="9986" max="9986" width="37.88671875" style="614" customWidth="1"/>
    <col min="9987" max="9988" width="10.21875" style="614" customWidth="1"/>
    <col min="9989" max="9989" width="9.33203125" style="614" customWidth="1"/>
    <col min="9990" max="9990" width="11.44140625" style="614" customWidth="1"/>
    <col min="9991" max="9992" width="10.21875" style="614" customWidth="1"/>
    <col min="9993" max="9993" width="8.88671875" style="614" customWidth="1"/>
    <col min="9994" max="9994" width="11.44140625" style="614" customWidth="1"/>
    <col min="9995" max="9996" width="10.21875" style="614" customWidth="1"/>
    <col min="9997" max="9997" width="8.88671875" style="614" customWidth="1"/>
    <col min="9998" max="9998" width="11.44140625" style="614" customWidth="1"/>
    <col min="9999" max="10240" width="7.21875" style="614"/>
    <col min="10241" max="10241" width="6" style="614" customWidth="1"/>
    <col min="10242" max="10242" width="37.88671875" style="614" customWidth="1"/>
    <col min="10243" max="10244" width="10.21875" style="614" customWidth="1"/>
    <col min="10245" max="10245" width="9.33203125" style="614" customWidth="1"/>
    <col min="10246" max="10246" width="11.44140625" style="614" customWidth="1"/>
    <col min="10247" max="10248" width="10.21875" style="614" customWidth="1"/>
    <col min="10249" max="10249" width="8.88671875" style="614" customWidth="1"/>
    <col min="10250" max="10250" width="11.44140625" style="614" customWidth="1"/>
    <col min="10251" max="10252" width="10.21875" style="614" customWidth="1"/>
    <col min="10253" max="10253" width="8.88671875" style="614" customWidth="1"/>
    <col min="10254" max="10254" width="11.44140625" style="614" customWidth="1"/>
    <col min="10255" max="10496" width="7.21875" style="614"/>
    <col min="10497" max="10497" width="6" style="614" customWidth="1"/>
    <col min="10498" max="10498" width="37.88671875" style="614" customWidth="1"/>
    <col min="10499" max="10500" width="10.21875" style="614" customWidth="1"/>
    <col min="10501" max="10501" width="9.33203125" style="614" customWidth="1"/>
    <col min="10502" max="10502" width="11.44140625" style="614" customWidth="1"/>
    <col min="10503" max="10504" width="10.21875" style="614" customWidth="1"/>
    <col min="10505" max="10505" width="8.88671875" style="614" customWidth="1"/>
    <col min="10506" max="10506" width="11.44140625" style="614" customWidth="1"/>
    <col min="10507" max="10508" width="10.21875" style="614" customWidth="1"/>
    <col min="10509" max="10509" width="8.88671875" style="614" customWidth="1"/>
    <col min="10510" max="10510" width="11.44140625" style="614" customWidth="1"/>
    <col min="10511" max="10752" width="7.21875" style="614"/>
    <col min="10753" max="10753" width="6" style="614" customWidth="1"/>
    <col min="10754" max="10754" width="37.88671875" style="614" customWidth="1"/>
    <col min="10755" max="10756" width="10.21875" style="614" customWidth="1"/>
    <col min="10757" max="10757" width="9.33203125" style="614" customWidth="1"/>
    <col min="10758" max="10758" width="11.44140625" style="614" customWidth="1"/>
    <col min="10759" max="10760" width="10.21875" style="614" customWidth="1"/>
    <col min="10761" max="10761" width="8.88671875" style="614" customWidth="1"/>
    <col min="10762" max="10762" width="11.44140625" style="614" customWidth="1"/>
    <col min="10763" max="10764" width="10.21875" style="614" customWidth="1"/>
    <col min="10765" max="10765" width="8.88671875" style="614" customWidth="1"/>
    <col min="10766" max="10766" width="11.44140625" style="614" customWidth="1"/>
    <col min="10767" max="11008" width="7.21875" style="614"/>
    <col min="11009" max="11009" width="6" style="614" customWidth="1"/>
    <col min="11010" max="11010" width="37.88671875" style="614" customWidth="1"/>
    <col min="11011" max="11012" width="10.21875" style="614" customWidth="1"/>
    <col min="11013" max="11013" width="9.33203125" style="614" customWidth="1"/>
    <col min="11014" max="11014" width="11.44140625" style="614" customWidth="1"/>
    <col min="11015" max="11016" width="10.21875" style="614" customWidth="1"/>
    <col min="11017" max="11017" width="8.88671875" style="614" customWidth="1"/>
    <col min="11018" max="11018" width="11.44140625" style="614" customWidth="1"/>
    <col min="11019" max="11020" width="10.21875" style="614" customWidth="1"/>
    <col min="11021" max="11021" width="8.88671875" style="614" customWidth="1"/>
    <col min="11022" max="11022" width="11.44140625" style="614" customWidth="1"/>
    <col min="11023" max="11264" width="7.21875" style="614"/>
    <col min="11265" max="11265" width="6" style="614" customWidth="1"/>
    <col min="11266" max="11266" width="37.88671875" style="614" customWidth="1"/>
    <col min="11267" max="11268" width="10.21875" style="614" customWidth="1"/>
    <col min="11269" max="11269" width="9.33203125" style="614" customWidth="1"/>
    <col min="11270" max="11270" width="11.44140625" style="614" customWidth="1"/>
    <col min="11271" max="11272" width="10.21875" style="614" customWidth="1"/>
    <col min="11273" max="11273" width="8.88671875" style="614" customWidth="1"/>
    <col min="11274" max="11274" width="11.44140625" style="614" customWidth="1"/>
    <col min="11275" max="11276" width="10.21875" style="614" customWidth="1"/>
    <col min="11277" max="11277" width="8.88671875" style="614" customWidth="1"/>
    <col min="11278" max="11278" width="11.44140625" style="614" customWidth="1"/>
    <col min="11279" max="11520" width="7.21875" style="614"/>
    <col min="11521" max="11521" width="6" style="614" customWidth="1"/>
    <col min="11522" max="11522" width="37.88671875" style="614" customWidth="1"/>
    <col min="11523" max="11524" width="10.21875" style="614" customWidth="1"/>
    <col min="11525" max="11525" width="9.33203125" style="614" customWidth="1"/>
    <col min="11526" max="11526" width="11.44140625" style="614" customWidth="1"/>
    <col min="11527" max="11528" width="10.21875" style="614" customWidth="1"/>
    <col min="11529" max="11529" width="8.88671875" style="614" customWidth="1"/>
    <col min="11530" max="11530" width="11.44140625" style="614" customWidth="1"/>
    <col min="11531" max="11532" width="10.21875" style="614" customWidth="1"/>
    <col min="11533" max="11533" width="8.88671875" style="614" customWidth="1"/>
    <col min="11534" max="11534" width="11.44140625" style="614" customWidth="1"/>
    <col min="11535" max="11776" width="7.21875" style="614"/>
    <col min="11777" max="11777" width="6" style="614" customWidth="1"/>
    <col min="11778" max="11778" width="37.88671875" style="614" customWidth="1"/>
    <col min="11779" max="11780" width="10.21875" style="614" customWidth="1"/>
    <col min="11781" max="11781" width="9.33203125" style="614" customWidth="1"/>
    <col min="11782" max="11782" width="11.44140625" style="614" customWidth="1"/>
    <col min="11783" max="11784" width="10.21875" style="614" customWidth="1"/>
    <col min="11785" max="11785" width="8.88671875" style="614" customWidth="1"/>
    <col min="11786" max="11786" width="11.44140625" style="614" customWidth="1"/>
    <col min="11787" max="11788" width="10.21875" style="614" customWidth="1"/>
    <col min="11789" max="11789" width="8.88671875" style="614" customWidth="1"/>
    <col min="11790" max="11790" width="11.44140625" style="614" customWidth="1"/>
    <col min="11791" max="12032" width="7.21875" style="614"/>
    <col min="12033" max="12033" width="6" style="614" customWidth="1"/>
    <col min="12034" max="12034" width="37.88671875" style="614" customWidth="1"/>
    <col min="12035" max="12036" width="10.21875" style="614" customWidth="1"/>
    <col min="12037" max="12037" width="9.33203125" style="614" customWidth="1"/>
    <col min="12038" max="12038" width="11.44140625" style="614" customWidth="1"/>
    <col min="12039" max="12040" width="10.21875" style="614" customWidth="1"/>
    <col min="12041" max="12041" width="8.88671875" style="614" customWidth="1"/>
    <col min="12042" max="12042" width="11.44140625" style="614" customWidth="1"/>
    <col min="12043" max="12044" width="10.21875" style="614" customWidth="1"/>
    <col min="12045" max="12045" width="8.88671875" style="614" customWidth="1"/>
    <col min="12046" max="12046" width="11.44140625" style="614" customWidth="1"/>
    <col min="12047" max="12288" width="7.21875" style="614"/>
    <col min="12289" max="12289" width="6" style="614" customWidth="1"/>
    <col min="12290" max="12290" width="37.88671875" style="614" customWidth="1"/>
    <col min="12291" max="12292" width="10.21875" style="614" customWidth="1"/>
    <col min="12293" max="12293" width="9.33203125" style="614" customWidth="1"/>
    <col min="12294" max="12294" width="11.44140625" style="614" customWidth="1"/>
    <col min="12295" max="12296" width="10.21875" style="614" customWidth="1"/>
    <col min="12297" max="12297" width="8.88671875" style="614" customWidth="1"/>
    <col min="12298" max="12298" width="11.44140625" style="614" customWidth="1"/>
    <col min="12299" max="12300" width="10.21875" style="614" customWidth="1"/>
    <col min="12301" max="12301" width="8.88671875" style="614" customWidth="1"/>
    <col min="12302" max="12302" width="11.44140625" style="614" customWidth="1"/>
    <col min="12303" max="12544" width="7.21875" style="614"/>
    <col min="12545" max="12545" width="6" style="614" customWidth="1"/>
    <col min="12546" max="12546" width="37.88671875" style="614" customWidth="1"/>
    <col min="12547" max="12548" width="10.21875" style="614" customWidth="1"/>
    <col min="12549" max="12549" width="9.33203125" style="614" customWidth="1"/>
    <col min="12550" max="12550" width="11.44140625" style="614" customWidth="1"/>
    <col min="12551" max="12552" width="10.21875" style="614" customWidth="1"/>
    <col min="12553" max="12553" width="8.88671875" style="614" customWidth="1"/>
    <col min="12554" max="12554" width="11.44140625" style="614" customWidth="1"/>
    <col min="12555" max="12556" width="10.21875" style="614" customWidth="1"/>
    <col min="12557" max="12557" width="8.88671875" style="614" customWidth="1"/>
    <col min="12558" max="12558" width="11.44140625" style="614" customWidth="1"/>
    <col min="12559" max="12800" width="7.21875" style="614"/>
    <col min="12801" max="12801" width="6" style="614" customWidth="1"/>
    <col min="12802" max="12802" width="37.88671875" style="614" customWidth="1"/>
    <col min="12803" max="12804" width="10.21875" style="614" customWidth="1"/>
    <col min="12805" max="12805" width="9.33203125" style="614" customWidth="1"/>
    <col min="12806" max="12806" width="11.44140625" style="614" customWidth="1"/>
    <col min="12807" max="12808" width="10.21875" style="614" customWidth="1"/>
    <col min="12809" max="12809" width="8.88671875" style="614" customWidth="1"/>
    <col min="12810" max="12810" width="11.44140625" style="614" customWidth="1"/>
    <col min="12811" max="12812" width="10.21875" style="614" customWidth="1"/>
    <col min="12813" max="12813" width="8.88671875" style="614" customWidth="1"/>
    <col min="12814" max="12814" width="11.44140625" style="614" customWidth="1"/>
    <col min="12815" max="13056" width="7.21875" style="614"/>
    <col min="13057" max="13057" width="6" style="614" customWidth="1"/>
    <col min="13058" max="13058" width="37.88671875" style="614" customWidth="1"/>
    <col min="13059" max="13060" width="10.21875" style="614" customWidth="1"/>
    <col min="13061" max="13061" width="9.33203125" style="614" customWidth="1"/>
    <col min="13062" max="13062" width="11.44140625" style="614" customWidth="1"/>
    <col min="13063" max="13064" width="10.21875" style="614" customWidth="1"/>
    <col min="13065" max="13065" width="8.88671875" style="614" customWidth="1"/>
    <col min="13066" max="13066" width="11.44140625" style="614" customWidth="1"/>
    <col min="13067" max="13068" width="10.21875" style="614" customWidth="1"/>
    <col min="13069" max="13069" width="8.88671875" style="614" customWidth="1"/>
    <col min="13070" max="13070" width="11.44140625" style="614" customWidth="1"/>
    <col min="13071" max="13312" width="7.21875" style="614"/>
    <col min="13313" max="13313" width="6" style="614" customWidth="1"/>
    <col min="13314" max="13314" width="37.88671875" style="614" customWidth="1"/>
    <col min="13315" max="13316" width="10.21875" style="614" customWidth="1"/>
    <col min="13317" max="13317" width="9.33203125" style="614" customWidth="1"/>
    <col min="13318" max="13318" width="11.44140625" style="614" customWidth="1"/>
    <col min="13319" max="13320" width="10.21875" style="614" customWidth="1"/>
    <col min="13321" max="13321" width="8.88671875" style="614" customWidth="1"/>
    <col min="13322" max="13322" width="11.44140625" style="614" customWidth="1"/>
    <col min="13323" max="13324" width="10.21875" style="614" customWidth="1"/>
    <col min="13325" max="13325" width="8.88671875" style="614" customWidth="1"/>
    <col min="13326" max="13326" width="11.44140625" style="614" customWidth="1"/>
    <col min="13327" max="13568" width="7.21875" style="614"/>
    <col min="13569" max="13569" width="6" style="614" customWidth="1"/>
    <col min="13570" max="13570" width="37.88671875" style="614" customWidth="1"/>
    <col min="13571" max="13572" width="10.21875" style="614" customWidth="1"/>
    <col min="13573" max="13573" width="9.33203125" style="614" customWidth="1"/>
    <col min="13574" max="13574" width="11.44140625" style="614" customWidth="1"/>
    <col min="13575" max="13576" width="10.21875" style="614" customWidth="1"/>
    <col min="13577" max="13577" width="8.88671875" style="614" customWidth="1"/>
    <col min="13578" max="13578" width="11.44140625" style="614" customWidth="1"/>
    <col min="13579" max="13580" width="10.21875" style="614" customWidth="1"/>
    <col min="13581" max="13581" width="8.88671875" style="614" customWidth="1"/>
    <col min="13582" max="13582" width="11.44140625" style="614" customWidth="1"/>
    <col min="13583" max="13824" width="7.21875" style="614"/>
    <col min="13825" max="13825" width="6" style="614" customWidth="1"/>
    <col min="13826" max="13826" width="37.88671875" style="614" customWidth="1"/>
    <col min="13827" max="13828" width="10.21875" style="614" customWidth="1"/>
    <col min="13829" max="13829" width="9.33203125" style="614" customWidth="1"/>
    <col min="13830" max="13830" width="11.44140625" style="614" customWidth="1"/>
    <col min="13831" max="13832" width="10.21875" style="614" customWidth="1"/>
    <col min="13833" max="13833" width="8.88671875" style="614" customWidth="1"/>
    <col min="13834" max="13834" width="11.44140625" style="614" customWidth="1"/>
    <col min="13835" max="13836" width="10.21875" style="614" customWidth="1"/>
    <col min="13837" max="13837" width="8.88671875" style="614" customWidth="1"/>
    <col min="13838" max="13838" width="11.44140625" style="614" customWidth="1"/>
    <col min="13839" max="14080" width="7.21875" style="614"/>
    <col min="14081" max="14081" width="6" style="614" customWidth="1"/>
    <col min="14082" max="14082" width="37.88671875" style="614" customWidth="1"/>
    <col min="14083" max="14084" width="10.21875" style="614" customWidth="1"/>
    <col min="14085" max="14085" width="9.33203125" style="614" customWidth="1"/>
    <col min="14086" max="14086" width="11.44140625" style="614" customWidth="1"/>
    <col min="14087" max="14088" width="10.21875" style="614" customWidth="1"/>
    <col min="14089" max="14089" width="8.88671875" style="614" customWidth="1"/>
    <col min="14090" max="14090" width="11.44140625" style="614" customWidth="1"/>
    <col min="14091" max="14092" width="10.21875" style="614" customWidth="1"/>
    <col min="14093" max="14093" width="8.88671875" style="614" customWidth="1"/>
    <col min="14094" max="14094" width="11.44140625" style="614" customWidth="1"/>
    <col min="14095" max="14336" width="7.21875" style="614"/>
    <col min="14337" max="14337" width="6" style="614" customWidth="1"/>
    <col min="14338" max="14338" width="37.88671875" style="614" customWidth="1"/>
    <col min="14339" max="14340" width="10.21875" style="614" customWidth="1"/>
    <col min="14341" max="14341" width="9.33203125" style="614" customWidth="1"/>
    <col min="14342" max="14342" width="11.44140625" style="614" customWidth="1"/>
    <col min="14343" max="14344" width="10.21875" style="614" customWidth="1"/>
    <col min="14345" max="14345" width="8.88671875" style="614" customWidth="1"/>
    <col min="14346" max="14346" width="11.44140625" style="614" customWidth="1"/>
    <col min="14347" max="14348" width="10.21875" style="614" customWidth="1"/>
    <col min="14349" max="14349" width="8.88671875" style="614" customWidth="1"/>
    <col min="14350" max="14350" width="11.44140625" style="614" customWidth="1"/>
    <col min="14351" max="14592" width="7.21875" style="614"/>
    <col min="14593" max="14593" width="6" style="614" customWidth="1"/>
    <col min="14594" max="14594" width="37.88671875" style="614" customWidth="1"/>
    <col min="14595" max="14596" width="10.21875" style="614" customWidth="1"/>
    <col min="14597" max="14597" width="9.33203125" style="614" customWidth="1"/>
    <col min="14598" max="14598" width="11.44140625" style="614" customWidth="1"/>
    <col min="14599" max="14600" width="10.21875" style="614" customWidth="1"/>
    <col min="14601" max="14601" width="8.88671875" style="614" customWidth="1"/>
    <col min="14602" max="14602" width="11.44140625" style="614" customWidth="1"/>
    <col min="14603" max="14604" width="10.21875" style="614" customWidth="1"/>
    <col min="14605" max="14605" width="8.88671875" style="614" customWidth="1"/>
    <col min="14606" max="14606" width="11.44140625" style="614" customWidth="1"/>
    <col min="14607" max="14848" width="7.21875" style="614"/>
    <col min="14849" max="14849" width="6" style="614" customWidth="1"/>
    <col min="14850" max="14850" width="37.88671875" style="614" customWidth="1"/>
    <col min="14851" max="14852" width="10.21875" style="614" customWidth="1"/>
    <col min="14853" max="14853" width="9.33203125" style="614" customWidth="1"/>
    <col min="14854" max="14854" width="11.44140625" style="614" customWidth="1"/>
    <col min="14855" max="14856" width="10.21875" style="614" customWidth="1"/>
    <col min="14857" max="14857" width="8.88671875" style="614" customWidth="1"/>
    <col min="14858" max="14858" width="11.44140625" style="614" customWidth="1"/>
    <col min="14859" max="14860" width="10.21875" style="614" customWidth="1"/>
    <col min="14861" max="14861" width="8.88671875" style="614" customWidth="1"/>
    <col min="14862" max="14862" width="11.44140625" style="614" customWidth="1"/>
    <col min="14863" max="15104" width="7.21875" style="614"/>
    <col min="15105" max="15105" width="6" style="614" customWidth="1"/>
    <col min="15106" max="15106" width="37.88671875" style="614" customWidth="1"/>
    <col min="15107" max="15108" width="10.21875" style="614" customWidth="1"/>
    <col min="15109" max="15109" width="9.33203125" style="614" customWidth="1"/>
    <col min="15110" max="15110" width="11.44140625" style="614" customWidth="1"/>
    <col min="15111" max="15112" width="10.21875" style="614" customWidth="1"/>
    <col min="15113" max="15113" width="8.88671875" style="614" customWidth="1"/>
    <col min="15114" max="15114" width="11.44140625" style="614" customWidth="1"/>
    <col min="15115" max="15116" width="10.21875" style="614" customWidth="1"/>
    <col min="15117" max="15117" width="8.88671875" style="614" customWidth="1"/>
    <col min="15118" max="15118" width="11.44140625" style="614" customWidth="1"/>
    <col min="15119" max="15360" width="7.21875" style="614"/>
    <col min="15361" max="15361" width="6" style="614" customWidth="1"/>
    <col min="15362" max="15362" width="37.88671875" style="614" customWidth="1"/>
    <col min="15363" max="15364" width="10.21875" style="614" customWidth="1"/>
    <col min="15365" max="15365" width="9.33203125" style="614" customWidth="1"/>
    <col min="15366" max="15366" width="11.44140625" style="614" customWidth="1"/>
    <col min="15367" max="15368" width="10.21875" style="614" customWidth="1"/>
    <col min="15369" max="15369" width="8.88671875" style="614" customWidth="1"/>
    <col min="15370" max="15370" width="11.44140625" style="614" customWidth="1"/>
    <col min="15371" max="15372" width="10.21875" style="614" customWidth="1"/>
    <col min="15373" max="15373" width="8.88671875" style="614" customWidth="1"/>
    <col min="15374" max="15374" width="11.44140625" style="614" customWidth="1"/>
    <col min="15375" max="15616" width="7.21875" style="614"/>
    <col min="15617" max="15617" width="6" style="614" customWidth="1"/>
    <col min="15618" max="15618" width="37.88671875" style="614" customWidth="1"/>
    <col min="15619" max="15620" width="10.21875" style="614" customWidth="1"/>
    <col min="15621" max="15621" width="9.33203125" style="614" customWidth="1"/>
    <col min="15622" max="15622" width="11.44140625" style="614" customWidth="1"/>
    <col min="15623" max="15624" width="10.21875" style="614" customWidth="1"/>
    <col min="15625" max="15625" width="8.88671875" style="614" customWidth="1"/>
    <col min="15626" max="15626" width="11.44140625" style="614" customWidth="1"/>
    <col min="15627" max="15628" width="10.21875" style="614" customWidth="1"/>
    <col min="15629" max="15629" width="8.88671875" style="614" customWidth="1"/>
    <col min="15630" max="15630" width="11.44140625" style="614" customWidth="1"/>
    <col min="15631" max="15872" width="7.21875" style="614"/>
    <col min="15873" max="15873" width="6" style="614" customWidth="1"/>
    <col min="15874" max="15874" width="37.88671875" style="614" customWidth="1"/>
    <col min="15875" max="15876" width="10.21875" style="614" customWidth="1"/>
    <col min="15877" max="15877" width="9.33203125" style="614" customWidth="1"/>
    <col min="15878" max="15878" width="11.44140625" style="614" customWidth="1"/>
    <col min="15879" max="15880" width="10.21875" style="614" customWidth="1"/>
    <col min="15881" max="15881" width="8.88671875" style="614" customWidth="1"/>
    <col min="15882" max="15882" width="11.44140625" style="614" customWidth="1"/>
    <col min="15883" max="15884" width="10.21875" style="614" customWidth="1"/>
    <col min="15885" max="15885" width="8.88671875" style="614" customWidth="1"/>
    <col min="15886" max="15886" width="11.44140625" style="614" customWidth="1"/>
    <col min="15887" max="16128" width="7.21875" style="614"/>
    <col min="16129" max="16129" width="6" style="614" customWidth="1"/>
    <col min="16130" max="16130" width="37.88671875" style="614" customWidth="1"/>
    <col min="16131" max="16132" width="10.21875" style="614" customWidth="1"/>
    <col min="16133" max="16133" width="9.33203125" style="614" customWidth="1"/>
    <col min="16134" max="16134" width="11.44140625" style="614" customWidth="1"/>
    <col min="16135" max="16136" width="10.21875" style="614" customWidth="1"/>
    <col min="16137" max="16137" width="8.88671875" style="614" customWidth="1"/>
    <col min="16138" max="16138" width="11.44140625" style="614" customWidth="1"/>
    <col min="16139" max="16140" width="10.21875" style="614" customWidth="1"/>
    <col min="16141" max="16141" width="8.88671875" style="614" customWidth="1"/>
    <col min="16142" max="16142" width="11.44140625" style="614" customWidth="1"/>
    <col min="16143" max="16384" width="7.21875" style="614"/>
  </cols>
  <sheetData>
    <row r="1" spans="1:14" x14ac:dyDescent="0.25">
      <c r="A1" s="607"/>
      <c r="B1" s="608"/>
      <c r="C1" s="607"/>
      <c r="D1" s="607"/>
      <c r="E1" s="607"/>
      <c r="F1" s="609"/>
      <c r="G1" s="610"/>
      <c r="H1" s="607"/>
      <c r="I1" s="611"/>
      <c r="J1" s="612"/>
      <c r="K1" s="613"/>
      <c r="L1" s="607"/>
      <c r="N1" s="613"/>
    </row>
    <row r="2" spans="1:14" x14ac:dyDescent="0.25">
      <c r="A2" s="1406"/>
      <c r="B2" s="1407"/>
      <c r="D2" s="607"/>
      <c r="E2" s="607"/>
      <c r="F2" s="609"/>
      <c r="G2" s="610"/>
      <c r="H2" s="607"/>
      <c r="I2" s="611"/>
      <c r="J2" s="612"/>
      <c r="K2" s="613"/>
      <c r="L2" s="607"/>
      <c r="N2" s="613"/>
    </row>
    <row r="3" spans="1:14" x14ac:dyDescent="0.25">
      <c r="A3" s="1408" t="s">
        <v>784</v>
      </c>
      <c r="B3" s="1408"/>
      <c r="C3" s="1408"/>
      <c r="D3" s="1408"/>
      <c r="E3" s="1408"/>
      <c r="F3" s="1408"/>
      <c r="G3" s="1408"/>
      <c r="H3" s="1408"/>
      <c r="I3" s="1408"/>
      <c r="J3" s="1408"/>
      <c r="K3" s="1408"/>
      <c r="L3" s="1408"/>
      <c r="M3" s="1408"/>
      <c r="N3" s="1408"/>
    </row>
    <row r="4" spans="1:14" x14ac:dyDescent="0.25">
      <c r="A4" s="1409" t="s">
        <v>3</v>
      </c>
      <c r="B4" s="1410"/>
      <c r="C4" s="1410"/>
      <c r="D4" s="1410"/>
      <c r="E4" s="1410"/>
      <c r="F4" s="1410"/>
      <c r="G4" s="1410"/>
      <c r="H4" s="1410"/>
      <c r="I4" s="1410"/>
      <c r="J4" s="1410"/>
      <c r="K4" s="1410"/>
      <c r="L4" s="1410"/>
      <c r="M4" s="1410"/>
      <c r="N4" s="1410"/>
    </row>
    <row r="5" spans="1:14" ht="13.8" thickBot="1" x14ac:dyDescent="0.3"/>
    <row r="6" spans="1:14" s="619" customFormat="1" x14ac:dyDescent="0.25">
      <c r="A6" s="617"/>
      <c r="B6" s="618"/>
      <c r="C6" s="1411" t="s">
        <v>785</v>
      </c>
      <c r="D6" s="1412"/>
      <c r="E6" s="1412"/>
      <c r="F6" s="1412"/>
      <c r="G6" s="1411" t="s">
        <v>786</v>
      </c>
      <c r="H6" s="1412"/>
      <c r="I6" s="1412"/>
      <c r="J6" s="1412"/>
      <c r="K6" s="1411" t="s">
        <v>787</v>
      </c>
      <c r="L6" s="1412"/>
      <c r="M6" s="1412"/>
      <c r="N6" s="1413"/>
    </row>
    <row r="7" spans="1:14" s="626" customFormat="1" ht="49.5" customHeight="1" thickBot="1" x14ac:dyDescent="0.3">
      <c r="A7" s="620" t="s">
        <v>682</v>
      </c>
      <c r="B7" s="621" t="s">
        <v>514</v>
      </c>
      <c r="C7" s="622" t="s">
        <v>478</v>
      </c>
      <c r="D7" s="622" t="s">
        <v>479</v>
      </c>
      <c r="E7" s="623" t="s">
        <v>788</v>
      </c>
      <c r="F7" s="624" t="s">
        <v>8</v>
      </c>
      <c r="G7" s="622" t="s">
        <v>478</v>
      </c>
      <c r="H7" s="622" t="s">
        <v>479</v>
      </c>
      <c r="I7" s="623" t="s">
        <v>788</v>
      </c>
      <c r="J7" s="624" t="s">
        <v>8</v>
      </c>
      <c r="K7" s="622" t="s">
        <v>478</v>
      </c>
      <c r="L7" s="622" t="s">
        <v>479</v>
      </c>
      <c r="M7" s="623" t="s">
        <v>788</v>
      </c>
      <c r="N7" s="625" t="s">
        <v>8</v>
      </c>
    </row>
    <row r="8" spans="1:14" s="626" customFormat="1" ht="27" customHeight="1" x14ac:dyDescent="0.25">
      <c r="A8" s="627" t="s">
        <v>789</v>
      </c>
      <c r="B8" s="628" t="s">
        <v>790</v>
      </c>
      <c r="C8" s="629">
        <v>376427</v>
      </c>
      <c r="D8" s="629">
        <v>378296</v>
      </c>
      <c r="E8" s="629">
        <v>378089</v>
      </c>
      <c r="F8" s="630">
        <v>99.94528094402267</v>
      </c>
      <c r="G8" s="629">
        <v>11788</v>
      </c>
      <c r="H8" s="629">
        <v>25101</v>
      </c>
      <c r="I8" s="629">
        <v>25100</v>
      </c>
      <c r="J8" s="630">
        <v>99.996016094976298</v>
      </c>
      <c r="K8" s="629">
        <v>388215</v>
      </c>
      <c r="L8" s="629">
        <v>403397</v>
      </c>
      <c r="M8" s="629">
        <v>403189</v>
      </c>
      <c r="N8" s="631">
        <v>99.948437891208911</v>
      </c>
    </row>
    <row r="9" spans="1:14" s="626" customFormat="1" ht="27" customHeight="1" x14ac:dyDescent="0.25">
      <c r="A9" s="632" t="s">
        <v>791</v>
      </c>
      <c r="B9" s="633" t="s">
        <v>792</v>
      </c>
      <c r="C9" s="634">
        <v>5955</v>
      </c>
      <c r="D9" s="634">
        <v>8569</v>
      </c>
      <c r="E9" s="634">
        <v>8579</v>
      </c>
      <c r="F9" s="635">
        <v>100.11669973159061</v>
      </c>
      <c r="G9" s="634">
        <v>0</v>
      </c>
      <c r="H9" s="634">
        <v>3</v>
      </c>
      <c r="I9" s="634">
        <v>3</v>
      </c>
      <c r="J9" s="635">
        <v>100</v>
      </c>
      <c r="K9" s="634">
        <v>5955</v>
      </c>
      <c r="L9" s="634">
        <v>8572</v>
      </c>
      <c r="M9" s="634">
        <v>8582</v>
      </c>
      <c r="N9" s="636">
        <v>100.11665888940738</v>
      </c>
    </row>
    <row r="10" spans="1:14" s="626" customFormat="1" ht="27" customHeight="1" x14ac:dyDescent="0.25">
      <c r="A10" s="637" t="s">
        <v>793</v>
      </c>
      <c r="B10" s="633" t="s">
        <v>794</v>
      </c>
      <c r="C10" s="634">
        <v>5955</v>
      </c>
      <c r="D10" s="634">
        <v>8569</v>
      </c>
      <c r="E10" s="634">
        <v>8579</v>
      </c>
      <c r="F10" s="635">
        <v>100.11669973159061</v>
      </c>
      <c r="G10" s="634">
        <v>0</v>
      </c>
      <c r="H10" s="634">
        <v>3</v>
      </c>
      <c r="I10" s="634">
        <v>3</v>
      </c>
      <c r="J10" s="635">
        <v>100</v>
      </c>
      <c r="K10" s="634">
        <v>5955</v>
      </c>
      <c r="L10" s="634">
        <v>8572</v>
      </c>
      <c r="M10" s="634">
        <v>8582</v>
      </c>
      <c r="N10" s="636">
        <v>100.11665888940738</v>
      </c>
    </row>
    <row r="11" spans="1:14" s="643" customFormat="1" ht="27" customHeight="1" x14ac:dyDescent="0.25">
      <c r="A11" s="638"/>
      <c r="B11" s="639" t="s">
        <v>795</v>
      </c>
      <c r="C11" s="640">
        <v>5955</v>
      </c>
      <c r="D11" s="640">
        <v>8569</v>
      </c>
      <c r="E11" s="640">
        <v>8579</v>
      </c>
      <c r="F11" s="641">
        <v>100.11669973159061</v>
      </c>
      <c r="G11" s="640">
        <v>0</v>
      </c>
      <c r="H11" s="640">
        <v>3</v>
      </c>
      <c r="I11" s="640">
        <v>3</v>
      </c>
      <c r="J11" s="641">
        <v>100</v>
      </c>
      <c r="K11" s="640">
        <v>5955</v>
      </c>
      <c r="L11" s="640">
        <v>8572</v>
      </c>
      <c r="M11" s="640">
        <v>8582</v>
      </c>
      <c r="N11" s="642">
        <v>100.11665888940738</v>
      </c>
    </row>
    <row r="12" spans="1:14" s="644" customFormat="1" ht="27" customHeight="1" x14ac:dyDescent="0.25">
      <c r="A12" s="632" t="s">
        <v>796</v>
      </c>
      <c r="B12" s="633" t="s">
        <v>759</v>
      </c>
      <c r="C12" s="634">
        <v>359662</v>
      </c>
      <c r="D12" s="634">
        <v>347692</v>
      </c>
      <c r="E12" s="634">
        <v>347475</v>
      </c>
      <c r="F12" s="635">
        <v>99.937588440343745</v>
      </c>
      <c r="G12" s="634">
        <v>11788</v>
      </c>
      <c r="H12" s="634">
        <v>21451</v>
      </c>
      <c r="I12" s="634">
        <v>21450</v>
      </c>
      <c r="J12" s="635">
        <v>99.995338212670731</v>
      </c>
      <c r="K12" s="634">
        <v>371450</v>
      </c>
      <c r="L12" s="634">
        <v>369143</v>
      </c>
      <c r="M12" s="634">
        <v>368925</v>
      </c>
      <c r="N12" s="636">
        <v>99.940944295300199</v>
      </c>
    </row>
    <row r="13" spans="1:14" s="626" customFormat="1" ht="27" customHeight="1" x14ac:dyDescent="0.25">
      <c r="A13" s="637" t="s">
        <v>797</v>
      </c>
      <c r="B13" s="633" t="s">
        <v>756</v>
      </c>
      <c r="C13" s="634">
        <v>359662</v>
      </c>
      <c r="D13" s="634">
        <v>347692</v>
      </c>
      <c r="E13" s="634">
        <v>347475</v>
      </c>
      <c r="F13" s="635">
        <v>99.937588440343745</v>
      </c>
      <c r="G13" s="634">
        <v>11788</v>
      </c>
      <c r="H13" s="634">
        <v>21451</v>
      </c>
      <c r="I13" s="634">
        <v>21450</v>
      </c>
      <c r="J13" s="635">
        <v>99.995338212670731</v>
      </c>
      <c r="K13" s="634">
        <v>371450</v>
      </c>
      <c r="L13" s="634">
        <v>369143</v>
      </c>
      <c r="M13" s="634">
        <v>368925</v>
      </c>
      <c r="N13" s="636">
        <v>99.940944295300199</v>
      </c>
    </row>
    <row r="14" spans="1:14" s="643" customFormat="1" ht="27" customHeight="1" x14ac:dyDescent="0.25">
      <c r="A14" s="638"/>
      <c r="B14" s="639" t="s">
        <v>798</v>
      </c>
      <c r="C14" s="640">
        <v>0</v>
      </c>
      <c r="D14" s="640">
        <v>10</v>
      </c>
      <c r="E14" s="640">
        <v>10</v>
      </c>
      <c r="F14" s="641">
        <v>100</v>
      </c>
      <c r="G14" s="640">
        <v>0</v>
      </c>
      <c r="H14" s="640">
        <v>0</v>
      </c>
      <c r="I14" s="640">
        <v>0</v>
      </c>
      <c r="J14" s="641">
        <v>0</v>
      </c>
      <c r="K14" s="640">
        <v>0</v>
      </c>
      <c r="L14" s="640">
        <v>10</v>
      </c>
      <c r="M14" s="640">
        <v>10</v>
      </c>
      <c r="N14" s="642">
        <v>100</v>
      </c>
    </row>
    <row r="15" spans="1:14" s="643" customFormat="1" ht="27" customHeight="1" x14ac:dyDescent="0.25">
      <c r="A15" s="645"/>
      <c r="B15" s="639" t="s">
        <v>799</v>
      </c>
      <c r="C15" s="640">
        <v>2723</v>
      </c>
      <c r="D15" s="640">
        <v>3164</v>
      </c>
      <c r="E15" s="640">
        <v>3167</v>
      </c>
      <c r="F15" s="641">
        <v>100.09481668773704</v>
      </c>
      <c r="G15" s="640">
        <v>380</v>
      </c>
      <c r="H15" s="640">
        <v>410</v>
      </c>
      <c r="I15" s="640">
        <v>409</v>
      </c>
      <c r="J15" s="641">
        <v>99.756097560975604</v>
      </c>
      <c r="K15" s="640">
        <v>3103</v>
      </c>
      <c r="L15" s="640">
        <v>3574</v>
      </c>
      <c r="M15" s="640">
        <v>3576</v>
      </c>
      <c r="N15" s="642">
        <v>100.05595970900951</v>
      </c>
    </row>
    <row r="16" spans="1:14" s="643" customFormat="1" ht="27" customHeight="1" x14ac:dyDescent="0.25">
      <c r="A16" s="638"/>
      <c r="B16" s="639" t="s">
        <v>800</v>
      </c>
      <c r="C16" s="640">
        <v>278959</v>
      </c>
      <c r="D16" s="640">
        <v>262031</v>
      </c>
      <c r="E16" s="640">
        <v>261828</v>
      </c>
      <c r="F16" s="641">
        <v>99.922528250474187</v>
      </c>
      <c r="G16" s="640">
        <v>10269</v>
      </c>
      <c r="H16" s="640">
        <v>17740</v>
      </c>
      <c r="I16" s="640">
        <v>17740</v>
      </c>
      <c r="J16" s="641">
        <v>100</v>
      </c>
      <c r="K16" s="640">
        <v>289228</v>
      </c>
      <c r="L16" s="640">
        <v>279771</v>
      </c>
      <c r="M16" s="640">
        <v>279568</v>
      </c>
      <c r="N16" s="642">
        <v>99.927440656822895</v>
      </c>
    </row>
    <row r="17" spans="1:14" s="643" customFormat="1" ht="27" customHeight="1" x14ac:dyDescent="0.25">
      <c r="A17" s="638"/>
      <c r="B17" s="639" t="s">
        <v>801</v>
      </c>
      <c r="C17" s="640">
        <v>420</v>
      </c>
      <c r="D17" s="640">
        <v>520</v>
      </c>
      <c r="E17" s="640">
        <v>520</v>
      </c>
      <c r="F17" s="641">
        <v>100</v>
      </c>
      <c r="G17" s="640">
        <v>0</v>
      </c>
      <c r="H17" s="640">
        <v>105</v>
      </c>
      <c r="I17" s="640">
        <v>105</v>
      </c>
      <c r="J17" s="641">
        <v>100</v>
      </c>
      <c r="K17" s="640">
        <v>420</v>
      </c>
      <c r="L17" s="640">
        <v>625</v>
      </c>
      <c r="M17" s="640">
        <v>625</v>
      </c>
      <c r="N17" s="642">
        <v>100</v>
      </c>
    </row>
    <row r="18" spans="1:14" s="643" customFormat="1" ht="27" customHeight="1" x14ac:dyDescent="0.25">
      <c r="A18" s="638"/>
      <c r="B18" s="639" t="s">
        <v>802</v>
      </c>
      <c r="C18" s="640">
        <v>77560</v>
      </c>
      <c r="D18" s="640">
        <v>81967</v>
      </c>
      <c r="E18" s="640">
        <v>81950</v>
      </c>
      <c r="F18" s="641">
        <v>99.979259946075857</v>
      </c>
      <c r="G18" s="640">
        <v>1139</v>
      </c>
      <c r="H18" s="640">
        <v>3196</v>
      </c>
      <c r="I18" s="640">
        <v>3196</v>
      </c>
      <c r="J18" s="641">
        <v>100</v>
      </c>
      <c r="K18" s="640">
        <v>78699</v>
      </c>
      <c r="L18" s="640">
        <v>85163</v>
      </c>
      <c r="M18" s="640">
        <v>85146</v>
      </c>
      <c r="N18" s="642">
        <v>99.98003827953454</v>
      </c>
    </row>
    <row r="19" spans="1:14" s="619" customFormat="1" ht="27" customHeight="1" x14ac:dyDescent="0.25">
      <c r="A19" s="646" t="s">
        <v>803</v>
      </c>
      <c r="B19" s="633" t="s">
        <v>757</v>
      </c>
      <c r="C19" s="634">
        <v>10810</v>
      </c>
      <c r="D19" s="634">
        <v>22035</v>
      </c>
      <c r="E19" s="634">
        <v>22035</v>
      </c>
      <c r="F19" s="635">
        <v>100</v>
      </c>
      <c r="G19" s="634">
        <v>0</v>
      </c>
      <c r="H19" s="634">
        <v>3647</v>
      </c>
      <c r="I19" s="634">
        <v>3647</v>
      </c>
      <c r="J19" s="635">
        <v>100</v>
      </c>
      <c r="K19" s="634">
        <v>10810</v>
      </c>
      <c r="L19" s="634">
        <v>25682</v>
      </c>
      <c r="M19" s="634">
        <v>25682</v>
      </c>
      <c r="N19" s="636">
        <v>100</v>
      </c>
    </row>
    <row r="20" spans="1:14" ht="27" customHeight="1" x14ac:dyDescent="0.25">
      <c r="A20" s="646" t="s">
        <v>804</v>
      </c>
      <c r="B20" s="633" t="s">
        <v>805</v>
      </c>
      <c r="C20" s="634">
        <v>10810</v>
      </c>
      <c r="D20" s="634">
        <v>22035</v>
      </c>
      <c r="E20" s="634">
        <v>22035</v>
      </c>
      <c r="F20" s="635">
        <v>100</v>
      </c>
      <c r="G20" s="634">
        <v>0</v>
      </c>
      <c r="H20" s="634">
        <v>3647</v>
      </c>
      <c r="I20" s="634">
        <v>3647</v>
      </c>
      <c r="J20" s="635">
        <v>100</v>
      </c>
      <c r="K20" s="634">
        <v>10810</v>
      </c>
      <c r="L20" s="634">
        <v>25682</v>
      </c>
      <c r="M20" s="634">
        <v>25682</v>
      </c>
      <c r="N20" s="636">
        <v>100</v>
      </c>
    </row>
    <row r="21" spans="1:14" ht="27" customHeight="1" x14ac:dyDescent="0.25">
      <c r="A21" s="638"/>
      <c r="B21" s="639" t="s">
        <v>806</v>
      </c>
      <c r="C21" s="640">
        <v>95</v>
      </c>
      <c r="D21" s="640">
        <v>199</v>
      </c>
      <c r="E21" s="640">
        <v>199</v>
      </c>
      <c r="F21" s="641">
        <v>100</v>
      </c>
      <c r="G21" s="640">
        <v>0</v>
      </c>
      <c r="H21" s="640">
        <v>0</v>
      </c>
      <c r="I21" s="640">
        <v>0</v>
      </c>
      <c r="J21" s="641">
        <v>0</v>
      </c>
      <c r="K21" s="640">
        <v>95</v>
      </c>
      <c r="L21" s="640">
        <v>199</v>
      </c>
      <c r="M21" s="640">
        <v>199</v>
      </c>
      <c r="N21" s="642">
        <v>100</v>
      </c>
    </row>
    <row r="22" spans="1:14" ht="27" customHeight="1" x14ac:dyDescent="0.25">
      <c r="A22" s="638"/>
      <c r="B22" s="639" t="s">
        <v>800</v>
      </c>
      <c r="C22" s="640">
        <v>10079</v>
      </c>
      <c r="D22" s="640">
        <v>21087</v>
      </c>
      <c r="E22" s="640">
        <v>21087</v>
      </c>
      <c r="F22" s="641">
        <v>100</v>
      </c>
      <c r="G22" s="640">
        <v>0</v>
      </c>
      <c r="H22" s="640">
        <v>3647</v>
      </c>
      <c r="I22" s="640">
        <v>3647</v>
      </c>
      <c r="J22" s="641">
        <v>100</v>
      </c>
      <c r="K22" s="640">
        <v>10079</v>
      </c>
      <c r="L22" s="640">
        <v>24734</v>
      </c>
      <c r="M22" s="640">
        <v>24734</v>
      </c>
      <c r="N22" s="642">
        <v>100</v>
      </c>
    </row>
    <row r="23" spans="1:14" ht="27" customHeight="1" x14ac:dyDescent="0.25">
      <c r="A23" s="647"/>
      <c r="B23" s="639" t="s">
        <v>807</v>
      </c>
      <c r="C23" s="640">
        <v>636</v>
      </c>
      <c r="D23" s="640">
        <v>749</v>
      </c>
      <c r="E23" s="640">
        <v>749</v>
      </c>
      <c r="F23" s="641">
        <v>100</v>
      </c>
      <c r="G23" s="640">
        <v>0</v>
      </c>
      <c r="H23" s="640">
        <v>0</v>
      </c>
      <c r="I23" s="640">
        <v>0</v>
      </c>
      <c r="J23" s="641">
        <v>0</v>
      </c>
      <c r="K23" s="640">
        <v>636</v>
      </c>
      <c r="L23" s="640">
        <v>749</v>
      </c>
      <c r="M23" s="640">
        <v>749</v>
      </c>
      <c r="N23" s="642">
        <v>100</v>
      </c>
    </row>
    <row r="24" spans="1:14" s="619" customFormat="1" ht="27" customHeight="1" x14ac:dyDescent="0.25">
      <c r="A24" s="646" t="s">
        <v>808</v>
      </c>
      <c r="B24" s="633" t="s">
        <v>809</v>
      </c>
      <c r="C24" s="634">
        <v>4426</v>
      </c>
      <c r="D24" s="634">
        <v>4920</v>
      </c>
      <c r="E24" s="634">
        <v>4133</v>
      </c>
      <c r="F24" s="635">
        <v>84.004065040650417</v>
      </c>
      <c r="G24" s="634">
        <v>5</v>
      </c>
      <c r="H24" s="634">
        <v>1138</v>
      </c>
      <c r="I24" s="634">
        <v>1076</v>
      </c>
      <c r="J24" s="635">
        <v>94.5518453427065</v>
      </c>
      <c r="K24" s="634">
        <v>4431</v>
      </c>
      <c r="L24" s="634">
        <v>6058</v>
      </c>
      <c r="M24" s="634">
        <v>5209</v>
      </c>
      <c r="N24" s="636">
        <v>85.985473753714089</v>
      </c>
    </row>
    <row r="25" spans="1:14" s="619" customFormat="1" ht="27" customHeight="1" x14ac:dyDescent="0.25">
      <c r="A25" s="646" t="s">
        <v>810</v>
      </c>
      <c r="B25" s="633" t="s">
        <v>811</v>
      </c>
      <c r="C25" s="634">
        <v>4426</v>
      </c>
      <c r="D25" s="634">
        <v>4920</v>
      </c>
      <c r="E25" s="634">
        <v>4133</v>
      </c>
      <c r="F25" s="635">
        <v>84.004065040650417</v>
      </c>
      <c r="G25" s="634">
        <v>5</v>
      </c>
      <c r="H25" s="634">
        <v>1138</v>
      </c>
      <c r="I25" s="634">
        <v>1076</v>
      </c>
      <c r="J25" s="635">
        <v>94.5518453427065</v>
      </c>
      <c r="K25" s="634">
        <v>4431</v>
      </c>
      <c r="L25" s="634">
        <v>6058</v>
      </c>
      <c r="M25" s="634">
        <v>5209</v>
      </c>
      <c r="N25" s="636">
        <v>85.985473753714089</v>
      </c>
    </row>
    <row r="26" spans="1:14" ht="27" customHeight="1" x14ac:dyDescent="0.25">
      <c r="A26" s="646" t="s">
        <v>812</v>
      </c>
      <c r="B26" s="633" t="s">
        <v>761</v>
      </c>
      <c r="C26" s="634">
        <v>4426</v>
      </c>
      <c r="D26" s="634">
        <v>4920</v>
      </c>
      <c r="E26" s="634">
        <v>4133</v>
      </c>
      <c r="F26" s="635">
        <v>84.004065040650417</v>
      </c>
      <c r="G26" s="634">
        <v>5</v>
      </c>
      <c r="H26" s="634">
        <v>1138</v>
      </c>
      <c r="I26" s="634">
        <v>1076</v>
      </c>
      <c r="J26" s="635">
        <v>94.5518453427065</v>
      </c>
      <c r="K26" s="634">
        <v>4431</v>
      </c>
      <c r="L26" s="634">
        <v>6058</v>
      </c>
      <c r="M26" s="634">
        <v>5209</v>
      </c>
      <c r="N26" s="636">
        <v>85.985473753714089</v>
      </c>
    </row>
    <row r="27" spans="1:14" ht="27" customHeight="1" x14ac:dyDescent="0.25">
      <c r="A27" s="647"/>
      <c r="B27" s="639" t="s">
        <v>799</v>
      </c>
      <c r="C27" s="640">
        <v>4426</v>
      </c>
      <c r="D27" s="640">
        <v>4920</v>
      </c>
      <c r="E27" s="640">
        <v>4133</v>
      </c>
      <c r="F27" s="641">
        <v>84.004065040650417</v>
      </c>
      <c r="G27" s="640">
        <v>5</v>
      </c>
      <c r="H27" s="640">
        <v>1138</v>
      </c>
      <c r="I27" s="640">
        <v>1076</v>
      </c>
      <c r="J27" s="641">
        <v>94.5518453427065</v>
      </c>
      <c r="K27" s="640">
        <v>4431</v>
      </c>
      <c r="L27" s="640">
        <v>6058</v>
      </c>
      <c r="M27" s="640">
        <v>5209</v>
      </c>
      <c r="N27" s="642">
        <v>85.985473753714089</v>
      </c>
    </row>
    <row r="28" spans="1:14" s="619" customFormat="1" ht="27" customHeight="1" x14ac:dyDescent="0.25">
      <c r="A28" s="646" t="s">
        <v>813</v>
      </c>
      <c r="B28" s="633" t="s">
        <v>814</v>
      </c>
      <c r="C28" s="634">
        <v>18007</v>
      </c>
      <c r="D28" s="634">
        <v>62369</v>
      </c>
      <c r="E28" s="634">
        <v>62369</v>
      </c>
      <c r="F28" s="635">
        <v>100</v>
      </c>
      <c r="G28" s="634">
        <v>19114</v>
      </c>
      <c r="H28" s="634">
        <v>34523</v>
      </c>
      <c r="I28" s="634">
        <v>34522</v>
      </c>
      <c r="J28" s="635">
        <v>99.997103380355128</v>
      </c>
      <c r="K28" s="634">
        <v>37121</v>
      </c>
      <c r="L28" s="634">
        <v>96892</v>
      </c>
      <c r="M28" s="634">
        <v>96891</v>
      </c>
      <c r="N28" s="636">
        <v>99.99896792304834</v>
      </c>
    </row>
    <row r="29" spans="1:14" s="619" customFormat="1" ht="27" customHeight="1" x14ac:dyDescent="0.25">
      <c r="A29" s="646" t="s">
        <v>815</v>
      </c>
      <c r="B29" s="633" t="s">
        <v>816</v>
      </c>
      <c r="C29" s="634">
        <v>18007</v>
      </c>
      <c r="D29" s="634">
        <v>62369</v>
      </c>
      <c r="E29" s="634">
        <v>62369</v>
      </c>
      <c r="F29" s="635">
        <v>100</v>
      </c>
      <c r="G29" s="634">
        <v>19114</v>
      </c>
      <c r="H29" s="634">
        <v>34523</v>
      </c>
      <c r="I29" s="634">
        <v>34522</v>
      </c>
      <c r="J29" s="635">
        <v>99.997103380355128</v>
      </c>
      <c r="K29" s="634">
        <v>37121</v>
      </c>
      <c r="L29" s="634">
        <v>96892</v>
      </c>
      <c r="M29" s="634">
        <v>96891</v>
      </c>
      <c r="N29" s="636">
        <v>99.99896792304834</v>
      </c>
    </row>
    <row r="30" spans="1:14" ht="27" customHeight="1" x14ac:dyDescent="0.25">
      <c r="A30" s="646" t="s">
        <v>817</v>
      </c>
      <c r="B30" s="633" t="s">
        <v>783</v>
      </c>
      <c r="C30" s="634">
        <v>986</v>
      </c>
      <c r="D30" s="634">
        <v>1021</v>
      </c>
      <c r="E30" s="634">
        <v>1021</v>
      </c>
      <c r="F30" s="635">
        <v>100</v>
      </c>
      <c r="G30" s="634">
        <v>400</v>
      </c>
      <c r="H30" s="634">
        <v>400</v>
      </c>
      <c r="I30" s="634">
        <v>400</v>
      </c>
      <c r="J30" s="635">
        <v>100</v>
      </c>
      <c r="K30" s="634">
        <v>1386</v>
      </c>
      <c r="L30" s="634">
        <v>1421</v>
      </c>
      <c r="M30" s="634">
        <v>1421</v>
      </c>
      <c r="N30" s="636">
        <v>100</v>
      </c>
    </row>
    <row r="31" spans="1:14" ht="27" customHeight="1" x14ac:dyDescent="0.25">
      <c r="A31" s="638"/>
      <c r="B31" s="639" t="s">
        <v>818</v>
      </c>
      <c r="C31" s="640">
        <v>986</v>
      </c>
      <c r="D31" s="640">
        <v>1021</v>
      </c>
      <c r="E31" s="640">
        <v>1021</v>
      </c>
      <c r="F31" s="641">
        <v>100</v>
      </c>
      <c r="G31" s="640">
        <v>400</v>
      </c>
      <c r="H31" s="640">
        <v>400</v>
      </c>
      <c r="I31" s="640">
        <v>400</v>
      </c>
      <c r="J31" s="641">
        <v>100</v>
      </c>
      <c r="K31" s="640">
        <v>1386</v>
      </c>
      <c r="L31" s="640">
        <v>1421</v>
      </c>
      <c r="M31" s="640">
        <v>1421</v>
      </c>
      <c r="N31" s="642">
        <v>100</v>
      </c>
    </row>
    <row r="32" spans="1:14" ht="27" customHeight="1" x14ac:dyDescent="0.25">
      <c r="A32" s="646" t="s">
        <v>819</v>
      </c>
      <c r="B32" s="633" t="s">
        <v>820</v>
      </c>
      <c r="C32" s="634">
        <v>6228</v>
      </c>
      <c r="D32" s="634">
        <v>34184</v>
      </c>
      <c r="E32" s="634">
        <v>34184</v>
      </c>
      <c r="F32" s="635">
        <v>100</v>
      </c>
      <c r="G32" s="634">
        <v>0</v>
      </c>
      <c r="H32" s="634">
        <v>338</v>
      </c>
      <c r="I32" s="634">
        <v>338</v>
      </c>
      <c r="J32" s="635">
        <v>100</v>
      </c>
      <c r="K32" s="634">
        <v>6228</v>
      </c>
      <c r="L32" s="634">
        <v>34522</v>
      </c>
      <c r="M32" s="634">
        <v>34522</v>
      </c>
      <c r="N32" s="636">
        <v>100</v>
      </c>
    </row>
    <row r="33" spans="1:15" s="619" customFormat="1" ht="27" customHeight="1" x14ac:dyDescent="0.25">
      <c r="A33" s="647"/>
      <c r="B33" s="639" t="s">
        <v>821</v>
      </c>
      <c r="C33" s="640">
        <v>6228</v>
      </c>
      <c r="D33" s="640">
        <v>34184</v>
      </c>
      <c r="E33" s="640">
        <v>34184</v>
      </c>
      <c r="F33" s="641">
        <v>100</v>
      </c>
      <c r="G33" s="640">
        <v>0</v>
      </c>
      <c r="H33" s="640">
        <v>338</v>
      </c>
      <c r="I33" s="640">
        <v>338</v>
      </c>
      <c r="J33" s="641">
        <v>100</v>
      </c>
      <c r="K33" s="640">
        <v>6228</v>
      </c>
      <c r="L33" s="640">
        <v>34522</v>
      </c>
      <c r="M33" s="640">
        <v>34522</v>
      </c>
      <c r="N33" s="642">
        <v>100</v>
      </c>
    </row>
    <row r="34" spans="1:15" ht="27" customHeight="1" x14ac:dyDescent="0.25">
      <c r="A34" s="646" t="s">
        <v>822</v>
      </c>
      <c r="B34" s="633" t="s">
        <v>777</v>
      </c>
      <c r="C34" s="634">
        <v>76</v>
      </c>
      <c r="D34" s="634">
        <v>116</v>
      </c>
      <c r="E34" s="634">
        <v>116</v>
      </c>
      <c r="F34" s="635">
        <v>100</v>
      </c>
      <c r="G34" s="634">
        <v>0</v>
      </c>
      <c r="H34" s="634">
        <v>0</v>
      </c>
      <c r="I34" s="634">
        <v>0</v>
      </c>
      <c r="J34" s="635">
        <v>0</v>
      </c>
      <c r="K34" s="634">
        <v>76</v>
      </c>
      <c r="L34" s="634">
        <v>116</v>
      </c>
      <c r="M34" s="634">
        <v>116</v>
      </c>
      <c r="N34" s="636">
        <v>100</v>
      </c>
    </row>
    <row r="35" spans="1:15" ht="27" customHeight="1" x14ac:dyDescent="0.25">
      <c r="A35" s="638"/>
      <c r="B35" s="639" t="s">
        <v>823</v>
      </c>
      <c r="C35" s="640">
        <v>0</v>
      </c>
      <c r="D35" s="640">
        <v>116</v>
      </c>
      <c r="E35" s="640">
        <v>116</v>
      </c>
      <c r="F35" s="641">
        <v>100</v>
      </c>
      <c r="G35" s="640">
        <v>0</v>
      </c>
      <c r="H35" s="640">
        <v>0</v>
      </c>
      <c r="I35" s="640">
        <v>0</v>
      </c>
      <c r="J35" s="641">
        <v>0</v>
      </c>
      <c r="K35" s="640">
        <v>0</v>
      </c>
      <c r="L35" s="640">
        <v>116</v>
      </c>
      <c r="M35" s="640">
        <v>116</v>
      </c>
      <c r="N35" s="642">
        <v>100</v>
      </c>
    </row>
    <row r="36" spans="1:15" s="643" customFormat="1" ht="27" customHeight="1" x14ac:dyDescent="0.25">
      <c r="A36" s="648"/>
      <c r="B36" s="639" t="s">
        <v>824</v>
      </c>
      <c r="C36" s="640">
        <v>76</v>
      </c>
      <c r="D36" s="640">
        <v>0</v>
      </c>
      <c r="E36" s="640">
        <v>0</v>
      </c>
      <c r="F36" s="641">
        <v>0</v>
      </c>
      <c r="G36" s="640">
        <v>0</v>
      </c>
      <c r="H36" s="640">
        <v>0</v>
      </c>
      <c r="I36" s="640">
        <v>0</v>
      </c>
      <c r="J36" s="641">
        <v>0</v>
      </c>
      <c r="K36" s="640">
        <v>76</v>
      </c>
      <c r="L36" s="640">
        <v>0</v>
      </c>
      <c r="M36" s="640">
        <v>0</v>
      </c>
      <c r="N36" s="642">
        <v>0</v>
      </c>
    </row>
    <row r="37" spans="1:15" ht="27" customHeight="1" x14ac:dyDescent="0.25">
      <c r="A37" s="646" t="s">
        <v>825</v>
      </c>
      <c r="B37" s="633" t="s">
        <v>826</v>
      </c>
      <c r="C37" s="634">
        <v>357</v>
      </c>
      <c r="D37" s="634">
        <v>87</v>
      </c>
      <c r="E37" s="634">
        <v>87</v>
      </c>
      <c r="F37" s="635">
        <v>100</v>
      </c>
      <c r="G37" s="634">
        <v>0</v>
      </c>
      <c r="H37" s="634">
        <v>0</v>
      </c>
      <c r="I37" s="634">
        <v>0</v>
      </c>
      <c r="J37" s="635">
        <v>0</v>
      </c>
      <c r="K37" s="634">
        <v>357</v>
      </c>
      <c r="L37" s="634">
        <v>87</v>
      </c>
      <c r="M37" s="634">
        <v>87</v>
      </c>
      <c r="N37" s="636">
        <v>100</v>
      </c>
    </row>
    <row r="38" spans="1:15" ht="27" customHeight="1" x14ac:dyDescent="0.25">
      <c r="A38" s="638"/>
      <c r="B38" s="639" t="s">
        <v>827</v>
      </c>
      <c r="C38" s="640">
        <v>357</v>
      </c>
      <c r="D38" s="640">
        <v>87</v>
      </c>
      <c r="E38" s="640">
        <v>87</v>
      </c>
      <c r="F38" s="641">
        <v>100</v>
      </c>
      <c r="G38" s="640">
        <v>0</v>
      </c>
      <c r="H38" s="640">
        <v>0</v>
      </c>
      <c r="I38" s="640">
        <v>0</v>
      </c>
      <c r="J38" s="641">
        <v>0</v>
      </c>
      <c r="K38" s="640">
        <v>357</v>
      </c>
      <c r="L38" s="640">
        <v>87</v>
      </c>
      <c r="M38" s="640">
        <v>87</v>
      </c>
      <c r="N38" s="642">
        <v>100</v>
      </c>
    </row>
    <row r="39" spans="1:15" s="619" customFormat="1" ht="27" customHeight="1" x14ac:dyDescent="0.25">
      <c r="A39" s="646" t="s">
        <v>828</v>
      </c>
      <c r="B39" s="633" t="s">
        <v>781</v>
      </c>
      <c r="C39" s="634">
        <v>281</v>
      </c>
      <c r="D39" s="634">
        <v>180</v>
      </c>
      <c r="E39" s="634">
        <v>180</v>
      </c>
      <c r="F39" s="635">
        <v>100</v>
      </c>
      <c r="G39" s="634">
        <v>0</v>
      </c>
      <c r="H39" s="634">
        <v>0</v>
      </c>
      <c r="I39" s="634">
        <v>0</v>
      </c>
      <c r="J39" s="635">
        <v>0</v>
      </c>
      <c r="K39" s="634">
        <v>281</v>
      </c>
      <c r="L39" s="634">
        <v>180</v>
      </c>
      <c r="M39" s="634">
        <v>180</v>
      </c>
      <c r="N39" s="636">
        <v>100</v>
      </c>
    </row>
    <row r="40" spans="1:15" ht="27" customHeight="1" x14ac:dyDescent="0.25">
      <c r="A40" s="638"/>
      <c r="B40" s="639" t="s">
        <v>827</v>
      </c>
      <c r="C40" s="640">
        <v>281</v>
      </c>
      <c r="D40" s="640">
        <v>180</v>
      </c>
      <c r="E40" s="640">
        <v>180</v>
      </c>
      <c r="F40" s="641">
        <v>100</v>
      </c>
      <c r="G40" s="640">
        <v>0</v>
      </c>
      <c r="H40" s="640">
        <v>0</v>
      </c>
      <c r="I40" s="640">
        <v>0</v>
      </c>
      <c r="J40" s="641">
        <v>0</v>
      </c>
      <c r="K40" s="640">
        <v>281</v>
      </c>
      <c r="L40" s="640">
        <v>180</v>
      </c>
      <c r="M40" s="640">
        <v>180</v>
      </c>
      <c r="N40" s="642">
        <v>100</v>
      </c>
    </row>
    <row r="41" spans="1:15" s="619" customFormat="1" ht="27" customHeight="1" x14ac:dyDescent="0.25">
      <c r="A41" s="646" t="s">
        <v>829</v>
      </c>
      <c r="B41" s="633" t="s">
        <v>768</v>
      </c>
      <c r="C41" s="634">
        <v>10079</v>
      </c>
      <c r="D41" s="634">
        <v>26781</v>
      </c>
      <c r="E41" s="634">
        <v>26781</v>
      </c>
      <c r="F41" s="635">
        <v>100</v>
      </c>
      <c r="G41" s="634">
        <v>18714</v>
      </c>
      <c r="H41" s="634">
        <v>33785</v>
      </c>
      <c r="I41" s="634">
        <v>33784</v>
      </c>
      <c r="J41" s="635">
        <v>99.99704010655617</v>
      </c>
      <c r="K41" s="634">
        <v>28793</v>
      </c>
      <c r="L41" s="634">
        <v>60566</v>
      </c>
      <c r="M41" s="634">
        <v>60565</v>
      </c>
      <c r="N41" s="636">
        <v>99.9983489086286</v>
      </c>
    </row>
    <row r="42" spans="1:15" ht="27" customHeight="1" x14ac:dyDescent="0.25">
      <c r="A42" s="638"/>
      <c r="B42" s="639" t="s">
        <v>830</v>
      </c>
      <c r="C42" s="640">
        <v>10079</v>
      </c>
      <c r="D42" s="640">
        <v>12028</v>
      </c>
      <c r="E42" s="640">
        <v>12028</v>
      </c>
      <c r="F42" s="641">
        <v>100</v>
      </c>
      <c r="G42" s="640">
        <v>18714</v>
      </c>
      <c r="H42" s="640">
        <v>478</v>
      </c>
      <c r="I42" s="640">
        <v>477</v>
      </c>
      <c r="J42" s="641">
        <v>99.790794979079493</v>
      </c>
      <c r="K42" s="640">
        <v>28793</v>
      </c>
      <c r="L42" s="640">
        <v>12506</v>
      </c>
      <c r="M42" s="640">
        <v>12505</v>
      </c>
      <c r="N42" s="642">
        <v>99.992003838157686</v>
      </c>
    </row>
    <row r="43" spans="1:15" s="619" customFormat="1" ht="27" customHeight="1" x14ac:dyDescent="0.25">
      <c r="A43" s="638"/>
      <c r="B43" s="639" t="s">
        <v>831</v>
      </c>
      <c r="C43" s="640">
        <v>0</v>
      </c>
      <c r="D43" s="640">
        <v>14753</v>
      </c>
      <c r="E43" s="640">
        <v>14753</v>
      </c>
      <c r="F43" s="641">
        <v>100</v>
      </c>
      <c r="G43" s="640">
        <v>0</v>
      </c>
      <c r="H43" s="640">
        <v>33307</v>
      </c>
      <c r="I43" s="640">
        <v>33307</v>
      </c>
      <c r="J43" s="641">
        <v>100</v>
      </c>
      <c r="K43" s="640">
        <v>0</v>
      </c>
      <c r="L43" s="640">
        <v>48060</v>
      </c>
      <c r="M43" s="640">
        <v>48060</v>
      </c>
      <c r="N43" s="642">
        <v>100</v>
      </c>
    </row>
    <row r="44" spans="1:15" ht="27" customHeight="1" x14ac:dyDescent="0.25">
      <c r="A44" s="646" t="s">
        <v>832</v>
      </c>
      <c r="B44" s="633" t="s">
        <v>833</v>
      </c>
      <c r="C44" s="634">
        <v>597</v>
      </c>
      <c r="D44" s="634">
        <v>597</v>
      </c>
      <c r="E44" s="634">
        <v>597</v>
      </c>
      <c r="F44" s="635">
        <v>100</v>
      </c>
      <c r="G44" s="634">
        <v>0</v>
      </c>
      <c r="H44" s="634">
        <v>0</v>
      </c>
      <c r="I44" s="634">
        <v>0</v>
      </c>
      <c r="J44" s="635">
        <v>0</v>
      </c>
      <c r="K44" s="634">
        <v>597</v>
      </c>
      <c r="L44" s="634">
        <v>597</v>
      </c>
      <c r="M44" s="634">
        <v>597</v>
      </c>
      <c r="N44" s="636">
        <v>100</v>
      </c>
      <c r="O44" s="619"/>
    </row>
    <row r="45" spans="1:15" ht="27" customHeight="1" x14ac:dyDescent="0.25">
      <c r="A45" s="649" t="s">
        <v>834</v>
      </c>
      <c r="B45" s="633" t="s">
        <v>835</v>
      </c>
      <c r="C45" s="634">
        <v>597</v>
      </c>
      <c r="D45" s="634">
        <v>597</v>
      </c>
      <c r="E45" s="634">
        <v>597</v>
      </c>
      <c r="F45" s="635">
        <v>100</v>
      </c>
      <c r="G45" s="634">
        <v>0</v>
      </c>
      <c r="H45" s="634">
        <v>0</v>
      </c>
      <c r="I45" s="634">
        <v>0</v>
      </c>
      <c r="J45" s="635">
        <v>0</v>
      </c>
      <c r="K45" s="634">
        <v>597</v>
      </c>
      <c r="L45" s="634">
        <v>597</v>
      </c>
      <c r="M45" s="634">
        <v>597</v>
      </c>
      <c r="N45" s="636">
        <v>100</v>
      </c>
      <c r="O45" s="619"/>
    </row>
    <row r="46" spans="1:15" s="619" customFormat="1" ht="27" customHeight="1" x14ac:dyDescent="0.25">
      <c r="A46" s="649" t="s">
        <v>836</v>
      </c>
      <c r="B46" s="633" t="s">
        <v>837</v>
      </c>
      <c r="C46" s="634">
        <v>597</v>
      </c>
      <c r="D46" s="634">
        <v>597</v>
      </c>
      <c r="E46" s="634">
        <v>597</v>
      </c>
      <c r="F46" s="635">
        <v>100</v>
      </c>
      <c r="G46" s="634">
        <v>0</v>
      </c>
      <c r="H46" s="634">
        <v>0</v>
      </c>
      <c r="I46" s="634">
        <v>0</v>
      </c>
      <c r="J46" s="635">
        <v>0</v>
      </c>
      <c r="K46" s="634">
        <v>597</v>
      </c>
      <c r="L46" s="634">
        <v>597</v>
      </c>
      <c r="M46" s="634">
        <v>597</v>
      </c>
      <c r="N46" s="636">
        <v>100</v>
      </c>
      <c r="O46" s="614"/>
    </row>
    <row r="47" spans="1:15" s="619" customFormat="1" ht="27" customHeight="1" x14ac:dyDescent="0.25">
      <c r="A47" s="638"/>
      <c r="B47" s="639" t="s">
        <v>838</v>
      </c>
      <c r="C47" s="640">
        <v>597</v>
      </c>
      <c r="D47" s="640">
        <v>597</v>
      </c>
      <c r="E47" s="640">
        <v>597</v>
      </c>
      <c r="F47" s="641">
        <v>100</v>
      </c>
      <c r="G47" s="640">
        <v>0</v>
      </c>
      <c r="H47" s="640">
        <v>0</v>
      </c>
      <c r="I47" s="640">
        <v>0</v>
      </c>
      <c r="J47" s="641">
        <v>0</v>
      </c>
      <c r="K47" s="640">
        <v>597</v>
      </c>
      <c r="L47" s="640">
        <v>597</v>
      </c>
      <c r="M47" s="640">
        <v>597</v>
      </c>
      <c r="N47" s="642">
        <v>100</v>
      </c>
    </row>
    <row r="48" spans="1:15" s="619" customFormat="1" ht="27" customHeight="1" x14ac:dyDescent="0.25">
      <c r="A48" s="646" t="s">
        <v>839</v>
      </c>
      <c r="B48" s="633" t="s">
        <v>840</v>
      </c>
      <c r="C48" s="650">
        <v>0</v>
      </c>
      <c r="D48" s="650">
        <v>734</v>
      </c>
      <c r="E48" s="650">
        <v>734</v>
      </c>
      <c r="F48" s="635">
        <v>100</v>
      </c>
      <c r="G48" s="650">
        <v>0</v>
      </c>
      <c r="H48" s="650">
        <v>9</v>
      </c>
      <c r="I48" s="650">
        <v>9</v>
      </c>
      <c r="J48" s="635">
        <v>100</v>
      </c>
      <c r="K48" s="634">
        <v>0</v>
      </c>
      <c r="L48" s="634">
        <v>743</v>
      </c>
      <c r="M48" s="634">
        <v>743</v>
      </c>
      <c r="N48" s="636">
        <v>100</v>
      </c>
    </row>
    <row r="49" spans="1:15" ht="27" customHeight="1" x14ac:dyDescent="0.25">
      <c r="A49" s="646" t="s">
        <v>841</v>
      </c>
      <c r="B49" s="633" t="s">
        <v>842</v>
      </c>
      <c r="C49" s="651">
        <v>0</v>
      </c>
      <c r="D49" s="651">
        <v>734</v>
      </c>
      <c r="E49" s="651">
        <v>734</v>
      </c>
      <c r="F49" s="635">
        <v>100</v>
      </c>
      <c r="G49" s="651">
        <v>0</v>
      </c>
      <c r="H49" s="651">
        <v>9</v>
      </c>
      <c r="I49" s="651">
        <v>9</v>
      </c>
      <c r="J49" s="635">
        <v>100</v>
      </c>
      <c r="K49" s="634">
        <v>0</v>
      </c>
      <c r="L49" s="634">
        <v>743</v>
      </c>
      <c r="M49" s="634">
        <v>743</v>
      </c>
      <c r="N49" s="636">
        <v>100</v>
      </c>
      <c r="O49" s="619"/>
    </row>
    <row r="50" spans="1:15" s="619" customFormat="1" ht="27" customHeight="1" x14ac:dyDescent="0.25">
      <c r="A50" s="646" t="s">
        <v>843</v>
      </c>
      <c r="B50" s="633" t="s">
        <v>772</v>
      </c>
      <c r="C50" s="652">
        <v>0</v>
      </c>
      <c r="D50" s="652">
        <v>734</v>
      </c>
      <c r="E50" s="652">
        <v>734</v>
      </c>
      <c r="F50" s="635">
        <v>100</v>
      </c>
      <c r="G50" s="652">
        <v>0</v>
      </c>
      <c r="H50" s="652">
        <v>9</v>
      </c>
      <c r="I50" s="652">
        <v>9</v>
      </c>
      <c r="J50" s="635">
        <v>100</v>
      </c>
      <c r="K50" s="634">
        <v>0</v>
      </c>
      <c r="L50" s="634">
        <v>743</v>
      </c>
      <c r="M50" s="634">
        <v>743</v>
      </c>
      <c r="N50" s="636">
        <v>100</v>
      </c>
      <c r="O50" s="614"/>
    </row>
    <row r="51" spans="1:15" s="619" customFormat="1" ht="27" customHeight="1" x14ac:dyDescent="0.25">
      <c r="A51" s="638"/>
      <c r="B51" s="639" t="s">
        <v>844</v>
      </c>
      <c r="C51" s="640">
        <v>0</v>
      </c>
      <c r="D51" s="640">
        <v>734</v>
      </c>
      <c r="E51" s="640">
        <v>734</v>
      </c>
      <c r="F51" s="641">
        <v>100</v>
      </c>
      <c r="G51" s="640">
        <v>0</v>
      </c>
      <c r="H51" s="640">
        <v>9</v>
      </c>
      <c r="I51" s="640">
        <v>9</v>
      </c>
      <c r="J51" s="641">
        <v>100</v>
      </c>
      <c r="K51" s="640">
        <v>0</v>
      </c>
      <c r="L51" s="640">
        <v>743</v>
      </c>
      <c r="M51" s="640">
        <v>743</v>
      </c>
      <c r="N51" s="642">
        <v>100</v>
      </c>
    </row>
    <row r="52" spans="1:15" s="619" customFormat="1" ht="27" customHeight="1" x14ac:dyDescent="0.25">
      <c r="A52" s="646" t="s">
        <v>845</v>
      </c>
      <c r="B52" s="633" t="s">
        <v>846</v>
      </c>
      <c r="C52" s="634">
        <v>782</v>
      </c>
      <c r="D52" s="634">
        <v>742</v>
      </c>
      <c r="E52" s="634">
        <v>743</v>
      </c>
      <c r="F52" s="635">
        <v>100.13477088948788</v>
      </c>
      <c r="G52" s="634">
        <v>0</v>
      </c>
      <c r="H52" s="634">
        <v>0</v>
      </c>
      <c r="I52" s="634">
        <v>0</v>
      </c>
      <c r="J52" s="635">
        <v>0</v>
      </c>
      <c r="K52" s="634">
        <v>782</v>
      </c>
      <c r="L52" s="634">
        <v>742</v>
      </c>
      <c r="M52" s="634">
        <v>743</v>
      </c>
      <c r="N52" s="636">
        <v>100.13477088948788</v>
      </c>
    </row>
    <row r="53" spans="1:15" ht="27" customHeight="1" x14ac:dyDescent="0.25">
      <c r="A53" s="653" t="s">
        <v>847</v>
      </c>
      <c r="B53" s="633" t="s">
        <v>848</v>
      </c>
      <c r="C53" s="634">
        <v>782</v>
      </c>
      <c r="D53" s="634">
        <v>742</v>
      </c>
      <c r="E53" s="634">
        <v>743</v>
      </c>
      <c r="F53" s="635">
        <v>100.13477088948788</v>
      </c>
      <c r="G53" s="634">
        <v>0</v>
      </c>
      <c r="H53" s="634">
        <v>0</v>
      </c>
      <c r="I53" s="634">
        <v>0</v>
      </c>
      <c r="J53" s="635">
        <v>0</v>
      </c>
      <c r="K53" s="634">
        <v>782</v>
      </c>
      <c r="L53" s="634">
        <v>742</v>
      </c>
      <c r="M53" s="634">
        <v>743</v>
      </c>
      <c r="N53" s="636">
        <v>100.13477088948788</v>
      </c>
      <c r="O53" s="619"/>
    </row>
    <row r="54" spans="1:15" s="619" customFormat="1" ht="27" customHeight="1" x14ac:dyDescent="0.25">
      <c r="A54" s="646" t="s">
        <v>849</v>
      </c>
      <c r="B54" s="633" t="s">
        <v>850</v>
      </c>
      <c r="C54" s="634">
        <v>782</v>
      </c>
      <c r="D54" s="634">
        <v>742</v>
      </c>
      <c r="E54" s="634">
        <v>743</v>
      </c>
      <c r="F54" s="635">
        <v>100.13477088948788</v>
      </c>
      <c r="G54" s="634">
        <v>0</v>
      </c>
      <c r="H54" s="634">
        <v>0</v>
      </c>
      <c r="I54" s="634">
        <v>0</v>
      </c>
      <c r="J54" s="635">
        <v>0</v>
      </c>
      <c r="K54" s="634">
        <v>782</v>
      </c>
      <c r="L54" s="634">
        <v>742</v>
      </c>
      <c r="M54" s="634">
        <v>743</v>
      </c>
      <c r="N54" s="636">
        <v>100.13477088948788</v>
      </c>
      <c r="O54" s="614"/>
    </row>
    <row r="55" spans="1:15" s="619" customFormat="1" ht="27" customHeight="1" x14ac:dyDescent="0.25">
      <c r="A55" s="654"/>
      <c r="B55" s="639" t="s">
        <v>851</v>
      </c>
      <c r="C55" s="640">
        <v>782</v>
      </c>
      <c r="D55" s="640">
        <v>742</v>
      </c>
      <c r="E55" s="640">
        <v>743</v>
      </c>
      <c r="F55" s="641">
        <v>100.13477088948788</v>
      </c>
      <c r="G55" s="640">
        <v>0</v>
      </c>
      <c r="H55" s="640">
        <v>0</v>
      </c>
      <c r="I55" s="640">
        <v>0</v>
      </c>
      <c r="J55" s="641">
        <v>0</v>
      </c>
      <c r="K55" s="640">
        <v>782</v>
      </c>
      <c r="L55" s="640">
        <v>742</v>
      </c>
      <c r="M55" s="640">
        <v>743</v>
      </c>
      <c r="N55" s="642">
        <v>100.13477088948788</v>
      </c>
    </row>
    <row r="56" spans="1:15" s="619" customFormat="1" ht="27" customHeight="1" x14ac:dyDescent="0.25">
      <c r="A56" s="646" t="s">
        <v>852</v>
      </c>
      <c r="B56" s="633" t="s">
        <v>853</v>
      </c>
      <c r="C56" s="634">
        <v>5253</v>
      </c>
      <c r="D56" s="634">
        <v>6127</v>
      </c>
      <c r="E56" s="634">
        <v>6127</v>
      </c>
      <c r="F56" s="635">
        <v>100</v>
      </c>
      <c r="G56" s="634">
        <v>0</v>
      </c>
      <c r="H56" s="634">
        <v>0</v>
      </c>
      <c r="I56" s="634">
        <v>0</v>
      </c>
      <c r="J56" s="635">
        <v>0</v>
      </c>
      <c r="K56" s="634">
        <v>5253</v>
      </c>
      <c r="L56" s="634">
        <v>6127</v>
      </c>
      <c r="M56" s="634">
        <v>6127</v>
      </c>
      <c r="N56" s="636">
        <v>100</v>
      </c>
    </row>
    <row r="57" spans="1:15" ht="27" customHeight="1" x14ac:dyDescent="0.25">
      <c r="A57" s="646" t="s">
        <v>854</v>
      </c>
      <c r="B57" s="633" t="s">
        <v>855</v>
      </c>
      <c r="C57" s="634">
        <v>5253</v>
      </c>
      <c r="D57" s="634">
        <v>6127</v>
      </c>
      <c r="E57" s="634">
        <v>6127</v>
      </c>
      <c r="F57" s="635">
        <v>100</v>
      </c>
      <c r="G57" s="634">
        <v>0</v>
      </c>
      <c r="H57" s="634">
        <v>0</v>
      </c>
      <c r="I57" s="634">
        <v>0</v>
      </c>
      <c r="J57" s="635">
        <v>0</v>
      </c>
      <c r="K57" s="634">
        <v>5253</v>
      </c>
      <c r="L57" s="634">
        <v>6127</v>
      </c>
      <c r="M57" s="634">
        <v>6127</v>
      </c>
      <c r="N57" s="636">
        <v>100</v>
      </c>
      <c r="O57" s="619"/>
    </row>
    <row r="58" spans="1:15" s="619" customFormat="1" ht="27" customHeight="1" x14ac:dyDescent="0.25">
      <c r="A58" s="646" t="s">
        <v>856</v>
      </c>
      <c r="B58" s="633" t="s">
        <v>770</v>
      </c>
      <c r="C58" s="634">
        <v>5253</v>
      </c>
      <c r="D58" s="634">
        <v>6127</v>
      </c>
      <c r="E58" s="634">
        <v>6127</v>
      </c>
      <c r="F58" s="635">
        <v>100</v>
      </c>
      <c r="G58" s="634">
        <v>0</v>
      </c>
      <c r="H58" s="634">
        <v>0</v>
      </c>
      <c r="I58" s="634">
        <v>0</v>
      </c>
      <c r="J58" s="635">
        <v>0</v>
      </c>
      <c r="K58" s="634">
        <v>5253</v>
      </c>
      <c r="L58" s="634">
        <v>6127</v>
      </c>
      <c r="M58" s="634">
        <v>6127</v>
      </c>
      <c r="N58" s="636">
        <v>100</v>
      </c>
      <c r="O58" s="614"/>
    </row>
    <row r="59" spans="1:15" s="619" customFormat="1" ht="27" customHeight="1" x14ac:dyDescent="0.25">
      <c r="A59" s="638"/>
      <c r="B59" s="639" t="s">
        <v>800</v>
      </c>
      <c r="C59" s="640">
        <v>5253</v>
      </c>
      <c r="D59" s="640">
        <v>6127</v>
      </c>
      <c r="E59" s="640">
        <v>6127</v>
      </c>
      <c r="F59" s="641">
        <v>100</v>
      </c>
      <c r="G59" s="640">
        <v>0</v>
      </c>
      <c r="H59" s="640">
        <v>0</v>
      </c>
      <c r="I59" s="640">
        <v>0</v>
      </c>
      <c r="J59" s="641">
        <v>0</v>
      </c>
      <c r="K59" s="640">
        <v>5253</v>
      </c>
      <c r="L59" s="640">
        <v>6127</v>
      </c>
      <c r="M59" s="640">
        <v>6127</v>
      </c>
      <c r="N59" s="642">
        <v>100</v>
      </c>
    </row>
    <row r="60" spans="1:15" s="619" customFormat="1" ht="27" customHeight="1" x14ac:dyDescent="0.25">
      <c r="A60" s="646" t="s">
        <v>857</v>
      </c>
      <c r="B60" s="633" t="s">
        <v>858</v>
      </c>
      <c r="C60" s="634">
        <v>535</v>
      </c>
      <c r="D60" s="634">
        <v>727</v>
      </c>
      <c r="E60" s="634">
        <v>727</v>
      </c>
      <c r="F60" s="635">
        <v>100</v>
      </c>
      <c r="G60" s="634">
        <v>0</v>
      </c>
      <c r="H60" s="634">
        <v>809</v>
      </c>
      <c r="I60" s="634">
        <v>809</v>
      </c>
      <c r="J60" s="635">
        <v>100</v>
      </c>
      <c r="K60" s="634">
        <v>535</v>
      </c>
      <c r="L60" s="634">
        <v>1536</v>
      </c>
      <c r="M60" s="634">
        <v>1536</v>
      </c>
      <c r="N60" s="636">
        <v>100</v>
      </c>
    </row>
    <row r="61" spans="1:15" ht="27" customHeight="1" x14ac:dyDescent="0.25">
      <c r="A61" s="646" t="s">
        <v>859</v>
      </c>
      <c r="B61" s="633" t="s">
        <v>860</v>
      </c>
      <c r="C61" s="634">
        <v>535</v>
      </c>
      <c r="D61" s="634">
        <v>727</v>
      </c>
      <c r="E61" s="634">
        <v>727</v>
      </c>
      <c r="F61" s="635">
        <v>100</v>
      </c>
      <c r="G61" s="634">
        <v>0</v>
      </c>
      <c r="H61" s="634">
        <v>809</v>
      </c>
      <c r="I61" s="634">
        <v>809</v>
      </c>
      <c r="J61" s="635">
        <v>100</v>
      </c>
      <c r="K61" s="634">
        <v>535</v>
      </c>
      <c r="L61" s="634">
        <v>1536</v>
      </c>
      <c r="M61" s="634">
        <v>1536</v>
      </c>
      <c r="N61" s="636">
        <v>100</v>
      </c>
      <c r="O61" s="619"/>
    </row>
    <row r="62" spans="1:15" s="619" customFormat="1" ht="27" customHeight="1" x14ac:dyDescent="0.25">
      <c r="A62" s="646" t="s">
        <v>861</v>
      </c>
      <c r="B62" s="633" t="s">
        <v>774</v>
      </c>
      <c r="C62" s="634">
        <v>535</v>
      </c>
      <c r="D62" s="634">
        <v>727</v>
      </c>
      <c r="E62" s="634">
        <v>727</v>
      </c>
      <c r="F62" s="635">
        <v>100</v>
      </c>
      <c r="G62" s="634">
        <v>0</v>
      </c>
      <c r="H62" s="634">
        <v>809</v>
      </c>
      <c r="I62" s="634">
        <v>809</v>
      </c>
      <c r="J62" s="635">
        <v>100</v>
      </c>
      <c r="K62" s="634">
        <v>535</v>
      </c>
      <c r="L62" s="634">
        <v>1536</v>
      </c>
      <c r="M62" s="634">
        <v>1536</v>
      </c>
      <c r="N62" s="636">
        <v>100</v>
      </c>
      <c r="O62" s="614"/>
    </row>
    <row r="63" spans="1:15" ht="26.4" x14ac:dyDescent="0.25">
      <c r="A63" s="638"/>
      <c r="B63" s="639" t="s">
        <v>862</v>
      </c>
      <c r="C63" s="640">
        <v>535</v>
      </c>
      <c r="D63" s="640">
        <v>553</v>
      </c>
      <c r="E63" s="640">
        <v>553</v>
      </c>
      <c r="F63" s="641">
        <v>100</v>
      </c>
      <c r="G63" s="640">
        <v>0</v>
      </c>
      <c r="H63" s="640">
        <v>0</v>
      </c>
      <c r="I63" s="640">
        <v>0</v>
      </c>
      <c r="J63" s="641">
        <v>0</v>
      </c>
      <c r="K63" s="640">
        <v>535</v>
      </c>
      <c r="L63" s="640">
        <v>553</v>
      </c>
      <c r="M63" s="640">
        <v>553</v>
      </c>
      <c r="N63" s="642">
        <v>100</v>
      </c>
    </row>
    <row r="64" spans="1:15" ht="27" customHeight="1" thickBot="1" x14ac:dyDescent="0.3">
      <c r="A64" s="655"/>
      <c r="B64" s="656" t="s">
        <v>863</v>
      </c>
      <c r="C64" s="657">
        <v>0</v>
      </c>
      <c r="D64" s="657">
        <v>174</v>
      </c>
      <c r="E64" s="657">
        <v>174</v>
      </c>
      <c r="F64" s="658">
        <v>100</v>
      </c>
      <c r="G64" s="657">
        <v>0</v>
      </c>
      <c r="H64" s="657">
        <v>809</v>
      </c>
      <c r="I64" s="657">
        <v>809</v>
      </c>
      <c r="J64" s="658">
        <v>100</v>
      </c>
      <c r="K64" s="657">
        <v>0</v>
      </c>
      <c r="L64" s="657">
        <v>983</v>
      </c>
      <c r="M64" s="657">
        <v>983</v>
      </c>
      <c r="N64" s="659">
        <v>100</v>
      </c>
    </row>
    <row r="65" spans="1:14" ht="27" customHeight="1" thickBot="1" x14ac:dyDescent="0.3">
      <c r="A65" s="660"/>
      <c r="B65" s="661" t="s">
        <v>864</v>
      </c>
      <c r="C65" s="662">
        <v>406027</v>
      </c>
      <c r="D65" s="662">
        <v>454512</v>
      </c>
      <c r="E65" s="662">
        <v>453519</v>
      </c>
      <c r="F65" s="663">
        <v>99.781523920160524</v>
      </c>
      <c r="G65" s="662">
        <v>30907</v>
      </c>
      <c r="H65" s="662">
        <v>61580</v>
      </c>
      <c r="I65" s="662">
        <v>61516</v>
      </c>
      <c r="J65" s="663">
        <v>99.896070152646971</v>
      </c>
      <c r="K65" s="662">
        <v>436934</v>
      </c>
      <c r="L65" s="662">
        <v>516092</v>
      </c>
      <c r="M65" s="662">
        <v>515035</v>
      </c>
      <c r="N65" s="664">
        <v>99.795191554994062</v>
      </c>
    </row>
    <row r="66" spans="1:14" ht="27" customHeight="1" thickTop="1" x14ac:dyDescent="0.25"/>
    <row r="67" spans="1:14" s="619" customFormat="1" ht="32.4" customHeight="1" x14ac:dyDescent="0.25"/>
    <row r="69" spans="1:14" x14ac:dyDescent="0.25">
      <c r="A69" s="665"/>
      <c r="B69" s="666"/>
      <c r="C69" s="667"/>
      <c r="D69" s="667"/>
      <c r="E69" s="667"/>
      <c r="F69" s="668"/>
      <c r="G69" s="667"/>
      <c r="H69" s="667"/>
      <c r="I69" s="667"/>
      <c r="J69" s="668"/>
      <c r="K69" s="667"/>
      <c r="L69" s="667"/>
      <c r="M69" s="667"/>
      <c r="N69" s="668"/>
    </row>
    <row r="70" spans="1:14" x14ac:dyDescent="0.25">
      <c r="A70" s="665"/>
      <c r="B70" s="666"/>
      <c r="C70" s="667"/>
      <c r="D70" s="667"/>
      <c r="E70" s="667"/>
      <c r="F70" s="668"/>
      <c r="G70" s="667"/>
      <c r="H70" s="667"/>
      <c r="I70" s="667"/>
      <c r="J70" s="668"/>
      <c r="K70" s="667"/>
      <c r="L70" s="667"/>
      <c r="M70" s="667"/>
      <c r="N70" s="668"/>
    </row>
    <row r="76" spans="1:14" x14ac:dyDescent="0.25">
      <c r="B76" s="669"/>
      <c r="C76" s="670"/>
      <c r="D76" s="671"/>
      <c r="E76" s="671"/>
      <c r="K76" s="672"/>
      <c r="L76" s="672"/>
      <c r="M76" s="672"/>
    </row>
    <row r="77" spans="1:14" x14ac:dyDescent="0.25">
      <c r="B77" s="669"/>
      <c r="C77" s="671"/>
      <c r="D77" s="671"/>
      <c r="E77" s="671"/>
      <c r="K77" s="672"/>
      <c r="L77" s="672"/>
      <c r="M77" s="672"/>
    </row>
    <row r="78" spans="1:14" x14ac:dyDescent="0.25">
      <c r="B78" s="669"/>
      <c r="C78" s="671"/>
      <c r="D78" s="671"/>
      <c r="E78" s="671"/>
      <c r="K78" s="672"/>
      <c r="L78" s="672"/>
      <c r="M78" s="672"/>
    </row>
    <row r="79" spans="1:14" x14ac:dyDescent="0.25">
      <c r="B79" s="669"/>
      <c r="C79" s="671"/>
      <c r="D79" s="671"/>
      <c r="E79" s="671"/>
      <c r="K79" s="672"/>
      <c r="L79" s="672"/>
      <c r="M79" s="672"/>
    </row>
    <row r="80" spans="1:14" x14ac:dyDescent="0.25">
      <c r="B80" s="669"/>
      <c r="C80" s="671"/>
      <c r="D80" s="671"/>
      <c r="E80" s="671"/>
      <c r="K80" s="672"/>
      <c r="L80" s="672"/>
      <c r="M80" s="672"/>
    </row>
    <row r="81" spans="2:13" x14ac:dyDescent="0.25">
      <c r="B81" s="669"/>
      <c r="C81" s="671"/>
      <c r="D81" s="671"/>
      <c r="E81" s="671"/>
      <c r="K81" s="672"/>
      <c r="L81" s="672"/>
      <c r="M81" s="672"/>
    </row>
    <row r="82" spans="2:13" x14ac:dyDescent="0.25">
      <c r="B82" s="669"/>
      <c r="C82" s="671"/>
      <c r="D82" s="671"/>
      <c r="E82" s="671"/>
      <c r="K82" s="672"/>
      <c r="L82" s="672"/>
      <c r="M82" s="672"/>
    </row>
    <row r="83" spans="2:13" x14ac:dyDescent="0.25">
      <c r="B83" s="669"/>
      <c r="C83" s="671"/>
      <c r="D83" s="671"/>
      <c r="E83" s="671"/>
      <c r="K83" s="672"/>
      <c r="L83" s="672"/>
      <c r="M83" s="672"/>
    </row>
    <row r="84" spans="2:13" x14ac:dyDescent="0.25">
      <c r="B84" s="669"/>
      <c r="C84" s="671"/>
      <c r="D84" s="671"/>
      <c r="E84" s="671"/>
      <c r="K84" s="672"/>
      <c r="L84" s="672"/>
      <c r="M84" s="672"/>
    </row>
    <row r="85" spans="2:13" x14ac:dyDescent="0.25">
      <c r="B85" s="669"/>
      <c r="C85" s="671"/>
      <c r="D85" s="671"/>
      <c r="E85" s="671"/>
    </row>
    <row r="86" spans="2:13" x14ac:dyDescent="0.25">
      <c r="B86" s="669"/>
      <c r="C86" s="671"/>
      <c r="D86" s="671"/>
      <c r="E86" s="671"/>
    </row>
    <row r="87" spans="2:13" x14ac:dyDescent="0.25">
      <c r="B87" s="669"/>
      <c r="C87" s="671"/>
      <c r="D87" s="671"/>
      <c r="E87" s="671"/>
    </row>
    <row r="88" spans="2:13" x14ac:dyDescent="0.25">
      <c r="B88" s="669"/>
      <c r="C88" s="671"/>
      <c r="D88" s="671"/>
      <c r="E88" s="671"/>
    </row>
    <row r="89" spans="2:13" x14ac:dyDescent="0.25">
      <c r="B89" s="669"/>
      <c r="C89" s="671"/>
      <c r="D89" s="671"/>
      <c r="E89" s="671"/>
    </row>
    <row r="90" spans="2:13" x14ac:dyDescent="0.25">
      <c r="B90" s="669"/>
      <c r="C90" s="671"/>
      <c r="D90" s="671"/>
      <c r="E90" s="671"/>
    </row>
    <row r="91" spans="2:13" x14ac:dyDescent="0.25">
      <c r="B91" s="669"/>
      <c r="C91" s="671"/>
      <c r="D91" s="671"/>
      <c r="E91" s="671"/>
    </row>
    <row r="92" spans="2:13" x14ac:dyDescent="0.25">
      <c r="B92" s="669"/>
      <c r="C92" s="671"/>
      <c r="D92" s="671"/>
      <c r="E92" s="671"/>
    </row>
    <row r="93" spans="2:13" x14ac:dyDescent="0.25">
      <c r="B93" s="669"/>
      <c r="C93" s="671"/>
      <c r="D93" s="671"/>
      <c r="E93" s="671"/>
    </row>
    <row r="94" spans="2:13" x14ac:dyDescent="0.25">
      <c r="B94" s="669"/>
      <c r="C94" s="671"/>
      <c r="D94" s="671"/>
      <c r="E94" s="671"/>
    </row>
    <row r="95" spans="2:13" x14ac:dyDescent="0.25">
      <c r="B95" s="669"/>
      <c r="C95" s="671"/>
      <c r="D95" s="671"/>
      <c r="E95" s="671"/>
    </row>
    <row r="96" spans="2:13" x14ac:dyDescent="0.25">
      <c r="B96" s="669"/>
      <c r="C96" s="671"/>
      <c r="D96" s="671"/>
      <c r="E96" s="671"/>
    </row>
    <row r="97" spans="2:5" x14ac:dyDescent="0.25">
      <c r="B97" s="669"/>
      <c r="C97" s="671"/>
      <c r="D97" s="671"/>
      <c r="E97" s="671"/>
    </row>
    <row r="98" spans="2:5" x14ac:dyDescent="0.25">
      <c r="B98" s="669"/>
      <c r="C98" s="671"/>
      <c r="D98" s="671"/>
      <c r="E98" s="671"/>
    </row>
    <row r="99" spans="2:5" x14ac:dyDescent="0.25">
      <c r="B99" s="669"/>
      <c r="C99" s="671"/>
      <c r="D99" s="671"/>
      <c r="E99" s="671"/>
    </row>
    <row r="100" spans="2:5" x14ac:dyDescent="0.25">
      <c r="B100" s="669"/>
      <c r="C100" s="671"/>
      <c r="D100" s="671"/>
      <c r="E100" s="671"/>
    </row>
    <row r="101" spans="2:5" x14ac:dyDescent="0.25">
      <c r="B101" s="669"/>
      <c r="C101" s="671"/>
      <c r="D101" s="671"/>
      <c r="E101" s="671"/>
    </row>
    <row r="102" spans="2:5" x14ac:dyDescent="0.25">
      <c r="B102" s="669"/>
      <c r="C102" s="671"/>
      <c r="D102" s="671"/>
      <c r="E102" s="671"/>
    </row>
    <row r="103" spans="2:5" x14ac:dyDescent="0.25">
      <c r="B103" s="669"/>
      <c r="C103" s="671"/>
      <c r="D103" s="671"/>
      <c r="E103" s="671"/>
    </row>
    <row r="104" spans="2:5" x14ac:dyDescent="0.25">
      <c r="B104" s="669"/>
      <c r="C104" s="671"/>
      <c r="D104" s="671"/>
      <c r="E104" s="671"/>
    </row>
    <row r="105" spans="2:5" x14ac:dyDescent="0.25">
      <c r="B105" s="669"/>
      <c r="C105" s="671"/>
      <c r="D105" s="671"/>
      <c r="E105" s="671"/>
    </row>
    <row r="106" spans="2:5" x14ac:dyDescent="0.25">
      <c r="B106" s="669"/>
      <c r="C106" s="671"/>
      <c r="D106" s="671"/>
      <c r="E106" s="671"/>
    </row>
    <row r="107" spans="2:5" x14ac:dyDescent="0.25">
      <c r="B107" s="669"/>
      <c r="C107" s="671"/>
      <c r="D107" s="671"/>
      <c r="E107" s="671"/>
    </row>
    <row r="108" spans="2:5" x14ac:dyDescent="0.25">
      <c r="B108" s="669"/>
    </row>
    <row r="109" spans="2:5" x14ac:dyDescent="0.25">
      <c r="B109" s="669"/>
    </row>
    <row r="110" spans="2:5" x14ac:dyDescent="0.25">
      <c r="B110" s="669"/>
    </row>
    <row r="111" spans="2:5" x14ac:dyDescent="0.25">
      <c r="B111" s="669"/>
    </row>
    <row r="112" spans="2:5" x14ac:dyDescent="0.25">
      <c r="B112" s="669"/>
    </row>
    <row r="113" spans="2:2" x14ac:dyDescent="0.25">
      <c r="B113" s="669"/>
    </row>
    <row r="114" spans="2:2" x14ac:dyDescent="0.25">
      <c r="B114" s="669"/>
    </row>
    <row r="115" spans="2:2" x14ac:dyDescent="0.25">
      <c r="B115" s="669"/>
    </row>
    <row r="116" spans="2:2" x14ac:dyDescent="0.25">
      <c r="B116" s="669"/>
    </row>
    <row r="117" spans="2:2" x14ac:dyDescent="0.25">
      <c r="B117" s="669"/>
    </row>
    <row r="118" spans="2:2" x14ac:dyDescent="0.25">
      <c r="B118" s="669"/>
    </row>
    <row r="119" spans="2:2" x14ac:dyDescent="0.25">
      <c r="B119" s="669"/>
    </row>
    <row r="120" spans="2:2" x14ac:dyDescent="0.25">
      <c r="B120" s="669"/>
    </row>
    <row r="121" spans="2:2" x14ac:dyDescent="0.25">
      <c r="B121" s="669"/>
    </row>
    <row r="122" spans="2:2" x14ac:dyDescent="0.25">
      <c r="B122" s="669"/>
    </row>
    <row r="123" spans="2:2" x14ac:dyDescent="0.25">
      <c r="B123" s="669"/>
    </row>
    <row r="124" spans="2:2" x14ac:dyDescent="0.25">
      <c r="B124" s="669"/>
    </row>
    <row r="125" spans="2:2" x14ac:dyDescent="0.25">
      <c r="B125" s="669"/>
    </row>
    <row r="126" spans="2:2" x14ac:dyDescent="0.25">
      <c r="B126" s="669"/>
    </row>
    <row r="127" spans="2:2" x14ac:dyDescent="0.25">
      <c r="B127" s="669"/>
    </row>
    <row r="128" spans="2:2" x14ac:dyDescent="0.25">
      <c r="B128" s="669"/>
    </row>
    <row r="129" spans="2:2" x14ac:dyDescent="0.25">
      <c r="B129" s="669"/>
    </row>
    <row r="130" spans="2:2" x14ac:dyDescent="0.25">
      <c r="B130" s="669"/>
    </row>
    <row r="131" spans="2:2" x14ac:dyDescent="0.25">
      <c r="B131" s="669"/>
    </row>
    <row r="132" spans="2:2" x14ac:dyDescent="0.25">
      <c r="B132" s="669"/>
    </row>
    <row r="133" spans="2:2" x14ac:dyDescent="0.25">
      <c r="B133" s="669"/>
    </row>
    <row r="134" spans="2:2" x14ac:dyDescent="0.25">
      <c r="B134" s="669"/>
    </row>
    <row r="135" spans="2:2" x14ac:dyDescent="0.25">
      <c r="B135" s="669"/>
    </row>
    <row r="136" spans="2:2" x14ac:dyDescent="0.25">
      <c r="B136" s="669"/>
    </row>
    <row r="137" spans="2:2" x14ac:dyDescent="0.25">
      <c r="B137" s="669"/>
    </row>
    <row r="138" spans="2:2" x14ac:dyDescent="0.25">
      <c r="B138" s="669"/>
    </row>
    <row r="139" spans="2:2" x14ac:dyDescent="0.25">
      <c r="B139" s="669"/>
    </row>
    <row r="140" spans="2:2" x14ac:dyDescent="0.25">
      <c r="B140" s="669"/>
    </row>
    <row r="141" spans="2:2" x14ac:dyDescent="0.25">
      <c r="B141" s="669"/>
    </row>
    <row r="142" spans="2:2" x14ac:dyDescent="0.25">
      <c r="B142" s="669"/>
    </row>
    <row r="143" spans="2:2" x14ac:dyDescent="0.25">
      <c r="B143" s="669"/>
    </row>
    <row r="144" spans="2:2" x14ac:dyDescent="0.25">
      <c r="B144" s="669"/>
    </row>
    <row r="145" spans="2:2" x14ac:dyDescent="0.25">
      <c r="B145" s="669"/>
    </row>
    <row r="146" spans="2:2" x14ac:dyDescent="0.25">
      <c r="B146" s="669"/>
    </row>
    <row r="147" spans="2:2" x14ac:dyDescent="0.25">
      <c r="B147" s="669"/>
    </row>
    <row r="148" spans="2:2" x14ac:dyDescent="0.25">
      <c r="B148" s="669"/>
    </row>
    <row r="149" spans="2:2" x14ac:dyDescent="0.25">
      <c r="B149" s="669"/>
    </row>
    <row r="150" spans="2:2" x14ac:dyDescent="0.25">
      <c r="B150" s="669"/>
    </row>
    <row r="151" spans="2:2" x14ac:dyDescent="0.25">
      <c r="B151" s="669"/>
    </row>
    <row r="152" spans="2:2" x14ac:dyDescent="0.25">
      <c r="B152" s="669"/>
    </row>
    <row r="153" spans="2:2" x14ac:dyDescent="0.25">
      <c r="B153" s="669"/>
    </row>
    <row r="154" spans="2:2" x14ac:dyDescent="0.25">
      <c r="B154" s="669"/>
    </row>
    <row r="155" spans="2:2" x14ac:dyDescent="0.25">
      <c r="B155" s="669"/>
    </row>
    <row r="156" spans="2:2" x14ac:dyDescent="0.25">
      <c r="B156" s="669"/>
    </row>
    <row r="157" spans="2:2" x14ac:dyDescent="0.25">
      <c r="B157" s="669"/>
    </row>
    <row r="158" spans="2:2" x14ac:dyDescent="0.25">
      <c r="B158" s="669"/>
    </row>
    <row r="159" spans="2:2" x14ac:dyDescent="0.25">
      <c r="B159" s="669"/>
    </row>
    <row r="160" spans="2:2" x14ac:dyDescent="0.25">
      <c r="B160" s="669"/>
    </row>
    <row r="161" spans="2:2" x14ac:dyDescent="0.25">
      <c r="B161" s="669"/>
    </row>
    <row r="162" spans="2:2" x14ac:dyDescent="0.25">
      <c r="B162" s="669"/>
    </row>
    <row r="163" spans="2:2" x14ac:dyDescent="0.25">
      <c r="B163" s="669"/>
    </row>
    <row r="164" spans="2:2" x14ac:dyDescent="0.25">
      <c r="B164" s="669"/>
    </row>
    <row r="165" spans="2:2" x14ac:dyDescent="0.25">
      <c r="B165" s="669"/>
    </row>
    <row r="166" spans="2:2" x14ac:dyDescent="0.25">
      <c r="B166" s="669"/>
    </row>
    <row r="167" spans="2:2" x14ac:dyDescent="0.25">
      <c r="B167" s="669"/>
    </row>
    <row r="168" spans="2:2" x14ac:dyDescent="0.25">
      <c r="B168" s="669"/>
    </row>
    <row r="169" spans="2:2" x14ac:dyDescent="0.25">
      <c r="B169" s="669"/>
    </row>
    <row r="170" spans="2:2" x14ac:dyDescent="0.25">
      <c r="B170" s="669"/>
    </row>
    <row r="171" spans="2:2" x14ac:dyDescent="0.25">
      <c r="B171" s="669"/>
    </row>
    <row r="172" spans="2:2" x14ac:dyDescent="0.25">
      <c r="B172" s="669"/>
    </row>
    <row r="173" spans="2:2" x14ac:dyDescent="0.25">
      <c r="B173" s="669"/>
    </row>
    <row r="174" spans="2:2" x14ac:dyDescent="0.25">
      <c r="B174" s="669"/>
    </row>
    <row r="175" spans="2:2" x14ac:dyDescent="0.25">
      <c r="B175" s="669"/>
    </row>
    <row r="176" spans="2:2" x14ac:dyDescent="0.25">
      <c r="B176" s="669"/>
    </row>
    <row r="177" spans="2:2" x14ac:dyDescent="0.25">
      <c r="B177" s="669"/>
    </row>
    <row r="178" spans="2:2" x14ac:dyDescent="0.25">
      <c r="B178" s="669"/>
    </row>
    <row r="179" spans="2:2" x14ac:dyDescent="0.25">
      <c r="B179" s="669"/>
    </row>
    <row r="180" spans="2:2" x14ac:dyDescent="0.25">
      <c r="B180" s="669"/>
    </row>
    <row r="181" spans="2:2" x14ac:dyDescent="0.25">
      <c r="B181" s="669"/>
    </row>
    <row r="182" spans="2:2" x14ac:dyDescent="0.25">
      <c r="B182" s="669"/>
    </row>
    <row r="183" spans="2:2" x14ac:dyDescent="0.25">
      <c r="B183" s="669"/>
    </row>
    <row r="184" spans="2:2" x14ac:dyDescent="0.25">
      <c r="B184" s="669"/>
    </row>
    <row r="185" spans="2:2" x14ac:dyDescent="0.25">
      <c r="B185" s="669"/>
    </row>
    <row r="186" spans="2:2" x14ac:dyDescent="0.25">
      <c r="B186" s="669"/>
    </row>
    <row r="187" spans="2:2" x14ac:dyDescent="0.25">
      <c r="B187" s="669"/>
    </row>
    <row r="188" spans="2:2" x14ac:dyDescent="0.25">
      <c r="B188" s="669"/>
    </row>
    <row r="189" spans="2:2" x14ac:dyDescent="0.25">
      <c r="B189" s="669"/>
    </row>
    <row r="190" spans="2:2" x14ac:dyDescent="0.25">
      <c r="B190" s="669"/>
    </row>
    <row r="191" spans="2:2" x14ac:dyDescent="0.25">
      <c r="B191" s="669"/>
    </row>
    <row r="192" spans="2:2" x14ac:dyDescent="0.25">
      <c r="B192" s="669"/>
    </row>
    <row r="193" spans="2:2" x14ac:dyDescent="0.25">
      <c r="B193" s="669"/>
    </row>
    <row r="194" spans="2:2" x14ac:dyDescent="0.25">
      <c r="B194" s="669"/>
    </row>
    <row r="195" spans="2:2" x14ac:dyDescent="0.25">
      <c r="B195" s="669"/>
    </row>
    <row r="196" spans="2:2" x14ac:dyDescent="0.25">
      <c r="B196" s="669"/>
    </row>
    <row r="197" spans="2:2" x14ac:dyDescent="0.25">
      <c r="B197" s="669"/>
    </row>
    <row r="198" spans="2:2" x14ac:dyDescent="0.25">
      <c r="B198" s="669"/>
    </row>
    <row r="199" spans="2:2" x14ac:dyDescent="0.25">
      <c r="B199" s="669"/>
    </row>
    <row r="200" spans="2:2" x14ac:dyDescent="0.25">
      <c r="B200" s="669"/>
    </row>
    <row r="201" spans="2:2" x14ac:dyDescent="0.25">
      <c r="B201" s="669"/>
    </row>
    <row r="202" spans="2:2" x14ac:dyDescent="0.25">
      <c r="B202" s="669"/>
    </row>
    <row r="203" spans="2:2" x14ac:dyDescent="0.25">
      <c r="B203" s="669"/>
    </row>
    <row r="204" spans="2:2" x14ac:dyDescent="0.25">
      <c r="B204" s="669"/>
    </row>
    <row r="205" spans="2:2" x14ac:dyDescent="0.25">
      <c r="B205" s="669"/>
    </row>
    <row r="206" spans="2:2" x14ac:dyDescent="0.25">
      <c r="B206" s="669"/>
    </row>
    <row r="207" spans="2:2" x14ac:dyDescent="0.25">
      <c r="B207" s="669"/>
    </row>
    <row r="208" spans="2:2" x14ac:dyDescent="0.25">
      <c r="B208" s="669"/>
    </row>
    <row r="209" spans="2:2" x14ac:dyDescent="0.25">
      <c r="B209" s="669"/>
    </row>
    <row r="210" spans="2:2" x14ac:dyDescent="0.25">
      <c r="B210" s="669"/>
    </row>
    <row r="211" spans="2:2" x14ac:dyDescent="0.25">
      <c r="B211" s="669"/>
    </row>
    <row r="212" spans="2:2" x14ac:dyDescent="0.25">
      <c r="B212" s="669"/>
    </row>
    <row r="213" spans="2:2" x14ac:dyDescent="0.25">
      <c r="B213" s="669"/>
    </row>
    <row r="214" spans="2:2" x14ac:dyDescent="0.25">
      <c r="B214" s="669"/>
    </row>
    <row r="215" spans="2:2" x14ac:dyDescent="0.25">
      <c r="B215" s="669"/>
    </row>
    <row r="216" spans="2:2" x14ac:dyDescent="0.25">
      <c r="B216" s="669"/>
    </row>
    <row r="217" spans="2:2" x14ac:dyDescent="0.25">
      <c r="B217" s="669"/>
    </row>
    <row r="218" spans="2:2" x14ac:dyDescent="0.25">
      <c r="B218" s="669"/>
    </row>
    <row r="219" spans="2:2" x14ac:dyDescent="0.25">
      <c r="B219" s="669"/>
    </row>
    <row r="220" spans="2:2" x14ac:dyDescent="0.25">
      <c r="B220" s="669"/>
    </row>
    <row r="221" spans="2:2" x14ac:dyDescent="0.25">
      <c r="B221" s="669"/>
    </row>
    <row r="222" spans="2:2" x14ac:dyDescent="0.25">
      <c r="B222" s="669"/>
    </row>
    <row r="223" spans="2:2" x14ac:dyDescent="0.25">
      <c r="B223" s="669"/>
    </row>
    <row r="224" spans="2:2" x14ac:dyDescent="0.25">
      <c r="B224" s="669"/>
    </row>
    <row r="225" spans="2:2" x14ac:dyDescent="0.25">
      <c r="B225" s="669"/>
    </row>
    <row r="226" spans="2:2" x14ac:dyDescent="0.25">
      <c r="B226" s="669"/>
    </row>
    <row r="227" spans="2:2" x14ac:dyDescent="0.25">
      <c r="B227" s="669"/>
    </row>
    <row r="228" spans="2:2" x14ac:dyDescent="0.25">
      <c r="B228" s="669"/>
    </row>
    <row r="229" spans="2:2" x14ac:dyDescent="0.25">
      <c r="B229" s="669"/>
    </row>
    <row r="230" spans="2:2" x14ac:dyDescent="0.25">
      <c r="B230" s="669"/>
    </row>
    <row r="231" spans="2:2" x14ac:dyDescent="0.25">
      <c r="B231" s="669"/>
    </row>
    <row r="232" spans="2:2" x14ac:dyDescent="0.25">
      <c r="B232" s="669"/>
    </row>
    <row r="233" spans="2:2" x14ac:dyDescent="0.25">
      <c r="B233" s="669"/>
    </row>
    <row r="234" spans="2:2" x14ac:dyDescent="0.25">
      <c r="B234" s="669"/>
    </row>
    <row r="235" spans="2:2" x14ac:dyDescent="0.25">
      <c r="B235" s="669"/>
    </row>
    <row r="236" spans="2:2" x14ac:dyDescent="0.25">
      <c r="B236" s="669"/>
    </row>
    <row r="237" spans="2:2" x14ac:dyDescent="0.25">
      <c r="B237" s="669"/>
    </row>
    <row r="238" spans="2:2" x14ac:dyDescent="0.25">
      <c r="B238" s="669"/>
    </row>
    <row r="239" spans="2:2" x14ac:dyDescent="0.25">
      <c r="B239" s="669"/>
    </row>
    <row r="240" spans="2:2" x14ac:dyDescent="0.25">
      <c r="B240" s="669"/>
    </row>
    <row r="241" spans="2:2" x14ac:dyDescent="0.25">
      <c r="B241" s="669"/>
    </row>
    <row r="242" spans="2:2" x14ac:dyDescent="0.25">
      <c r="B242" s="669"/>
    </row>
    <row r="243" spans="2:2" x14ac:dyDescent="0.25">
      <c r="B243" s="669"/>
    </row>
    <row r="244" spans="2:2" x14ac:dyDescent="0.25">
      <c r="B244" s="669"/>
    </row>
    <row r="245" spans="2:2" x14ac:dyDescent="0.25">
      <c r="B245" s="669"/>
    </row>
    <row r="246" spans="2:2" x14ac:dyDescent="0.25">
      <c r="B246" s="669"/>
    </row>
    <row r="247" spans="2:2" x14ac:dyDescent="0.25">
      <c r="B247" s="669"/>
    </row>
    <row r="248" spans="2:2" x14ac:dyDescent="0.25">
      <c r="B248" s="669"/>
    </row>
    <row r="249" spans="2:2" x14ac:dyDescent="0.25">
      <c r="B249" s="669"/>
    </row>
    <row r="250" spans="2:2" x14ac:dyDescent="0.25">
      <c r="B250" s="669"/>
    </row>
    <row r="251" spans="2:2" x14ac:dyDescent="0.25">
      <c r="B251" s="669"/>
    </row>
    <row r="252" spans="2:2" x14ac:dyDescent="0.25">
      <c r="B252" s="669"/>
    </row>
    <row r="253" spans="2:2" x14ac:dyDescent="0.25">
      <c r="B253" s="669"/>
    </row>
    <row r="254" spans="2:2" x14ac:dyDescent="0.25">
      <c r="B254" s="669"/>
    </row>
    <row r="255" spans="2:2" x14ac:dyDescent="0.25">
      <c r="B255" s="669"/>
    </row>
    <row r="256" spans="2:2" x14ac:dyDescent="0.25">
      <c r="B256" s="669"/>
    </row>
    <row r="257" spans="2:2" x14ac:dyDescent="0.25">
      <c r="B257" s="669"/>
    </row>
    <row r="258" spans="2:2" x14ac:dyDescent="0.25">
      <c r="B258" s="669"/>
    </row>
    <row r="259" spans="2:2" x14ac:dyDescent="0.25">
      <c r="B259" s="669"/>
    </row>
    <row r="260" spans="2:2" x14ac:dyDescent="0.25">
      <c r="B260" s="669"/>
    </row>
    <row r="261" spans="2:2" x14ac:dyDescent="0.25">
      <c r="B261" s="669"/>
    </row>
    <row r="262" spans="2:2" x14ac:dyDescent="0.25">
      <c r="B262" s="669"/>
    </row>
    <row r="263" spans="2:2" x14ac:dyDescent="0.25">
      <c r="B263" s="669"/>
    </row>
    <row r="264" spans="2:2" x14ac:dyDescent="0.25">
      <c r="B264" s="669"/>
    </row>
    <row r="265" spans="2:2" x14ac:dyDescent="0.25">
      <c r="B265" s="669"/>
    </row>
    <row r="266" spans="2:2" x14ac:dyDescent="0.25">
      <c r="B266" s="669"/>
    </row>
    <row r="267" spans="2:2" x14ac:dyDescent="0.25">
      <c r="B267" s="669"/>
    </row>
    <row r="268" spans="2:2" x14ac:dyDescent="0.25">
      <c r="B268" s="669"/>
    </row>
    <row r="269" spans="2:2" x14ac:dyDescent="0.25">
      <c r="B269" s="669"/>
    </row>
    <row r="270" spans="2:2" x14ac:dyDescent="0.25">
      <c r="B270" s="669"/>
    </row>
    <row r="271" spans="2:2" x14ac:dyDescent="0.25">
      <c r="B271" s="669"/>
    </row>
    <row r="272" spans="2:2" x14ac:dyDescent="0.25">
      <c r="B272" s="669"/>
    </row>
    <row r="273" spans="2:2" x14ac:dyDescent="0.25">
      <c r="B273" s="669"/>
    </row>
    <row r="274" spans="2:2" x14ac:dyDescent="0.25">
      <c r="B274" s="669"/>
    </row>
    <row r="275" spans="2:2" x14ac:dyDescent="0.25">
      <c r="B275" s="669"/>
    </row>
    <row r="276" spans="2:2" x14ac:dyDescent="0.25">
      <c r="B276" s="669"/>
    </row>
    <row r="277" spans="2:2" x14ac:dyDescent="0.25">
      <c r="B277" s="669"/>
    </row>
    <row r="278" spans="2:2" x14ac:dyDescent="0.25">
      <c r="B278" s="669"/>
    </row>
    <row r="279" spans="2:2" x14ac:dyDescent="0.25">
      <c r="B279" s="669"/>
    </row>
    <row r="280" spans="2:2" x14ac:dyDescent="0.25">
      <c r="B280" s="669"/>
    </row>
    <row r="281" spans="2:2" x14ac:dyDescent="0.25">
      <c r="B281" s="669"/>
    </row>
    <row r="282" spans="2:2" x14ac:dyDescent="0.25">
      <c r="B282" s="669"/>
    </row>
    <row r="283" spans="2:2" x14ac:dyDescent="0.25">
      <c r="B283" s="669"/>
    </row>
    <row r="284" spans="2:2" x14ac:dyDescent="0.25">
      <c r="B284" s="669"/>
    </row>
    <row r="285" spans="2:2" x14ac:dyDescent="0.25">
      <c r="B285" s="669"/>
    </row>
    <row r="286" spans="2:2" x14ac:dyDescent="0.25">
      <c r="B286" s="669"/>
    </row>
    <row r="287" spans="2:2" x14ac:dyDescent="0.25">
      <c r="B287" s="669"/>
    </row>
    <row r="288" spans="2:2" x14ac:dyDescent="0.25">
      <c r="B288" s="669"/>
    </row>
    <row r="289" spans="2:2" x14ac:dyDescent="0.25">
      <c r="B289" s="669"/>
    </row>
    <row r="290" spans="2:2" x14ac:dyDescent="0.25">
      <c r="B290" s="669"/>
    </row>
    <row r="291" spans="2:2" x14ac:dyDescent="0.25">
      <c r="B291" s="669"/>
    </row>
    <row r="292" spans="2:2" x14ac:dyDescent="0.25">
      <c r="B292" s="669"/>
    </row>
    <row r="293" spans="2:2" x14ac:dyDescent="0.25">
      <c r="B293" s="669"/>
    </row>
    <row r="294" spans="2:2" x14ac:dyDescent="0.25">
      <c r="B294" s="669"/>
    </row>
    <row r="295" spans="2:2" x14ac:dyDescent="0.25">
      <c r="B295" s="669"/>
    </row>
    <row r="296" spans="2:2" x14ac:dyDescent="0.25">
      <c r="B296" s="669"/>
    </row>
    <row r="297" spans="2:2" x14ac:dyDescent="0.25">
      <c r="B297" s="669"/>
    </row>
    <row r="298" spans="2:2" x14ac:dyDescent="0.25">
      <c r="B298" s="669"/>
    </row>
    <row r="299" spans="2:2" x14ac:dyDescent="0.25">
      <c r="B299" s="669"/>
    </row>
    <row r="300" spans="2:2" x14ac:dyDescent="0.25">
      <c r="B300" s="669"/>
    </row>
    <row r="301" spans="2:2" x14ac:dyDescent="0.25">
      <c r="B301" s="669"/>
    </row>
    <row r="302" spans="2:2" x14ac:dyDescent="0.25">
      <c r="B302" s="669"/>
    </row>
    <row r="303" spans="2:2" x14ac:dyDescent="0.25">
      <c r="B303" s="669"/>
    </row>
    <row r="304" spans="2:2" x14ac:dyDescent="0.25">
      <c r="B304" s="669"/>
    </row>
    <row r="305" spans="2:2" x14ac:dyDescent="0.25">
      <c r="B305" s="669"/>
    </row>
    <row r="306" spans="2:2" x14ac:dyDescent="0.25">
      <c r="B306" s="669"/>
    </row>
    <row r="307" spans="2:2" x14ac:dyDescent="0.25">
      <c r="B307" s="669"/>
    </row>
    <row r="308" spans="2:2" x14ac:dyDescent="0.25">
      <c r="B308" s="669"/>
    </row>
    <row r="309" spans="2:2" x14ac:dyDescent="0.25">
      <c r="B309" s="669"/>
    </row>
    <row r="310" spans="2:2" x14ac:dyDescent="0.25">
      <c r="B310" s="669"/>
    </row>
    <row r="311" spans="2:2" x14ac:dyDescent="0.25">
      <c r="B311" s="669"/>
    </row>
    <row r="312" spans="2:2" x14ac:dyDescent="0.25">
      <c r="B312" s="669"/>
    </row>
    <row r="313" spans="2:2" x14ac:dyDescent="0.25">
      <c r="B313" s="669"/>
    </row>
    <row r="314" spans="2:2" x14ac:dyDescent="0.25">
      <c r="B314" s="669"/>
    </row>
    <row r="315" spans="2:2" x14ac:dyDescent="0.25">
      <c r="B315" s="669"/>
    </row>
    <row r="316" spans="2:2" x14ac:dyDescent="0.25">
      <c r="B316" s="669"/>
    </row>
    <row r="317" spans="2:2" x14ac:dyDescent="0.25">
      <c r="B317" s="669"/>
    </row>
    <row r="318" spans="2:2" x14ac:dyDescent="0.25">
      <c r="B318" s="669"/>
    </row>
    <row r="319" spans="2:2" x14ac:dyDescent="0.25">
      <c r="B319" s="669"/>
    </row>
    <row r="320" spans="2:2" x14ac:dyDescent="0.25">
      <c r="B320" s="669"/>
    </row>
    <row r="321" spans="2:2" x14ac:dyDescent="0.25">
      <c r="B321" s="669"/>
    </row>
    <row r="322" spans="2:2" x14ac:dyDescent="0.25">
      <c r="B322" s="669"/>
    </row>
    <row r="323" spans="2:2" x14ac:dyDescent="0.25">
      <c r="B323" s="669"/>
    </row>
    <row r="324" spans="2:2" x14ac:dyDescent="0.25">
      <c r="B324" s="669"/>
    </row>
    <row r="325" spans="2:2" x14ac:dyDescent="0.25">
      <c r="B325" s="669"/>
    </row>
    <row r="326" spans="2:2" x14ac:dyDescent="0.25">
      <c r="B326" s="669"/>
    </row>
    <row r="327" spans="2:2" x14ac:dyDescent="0.25">
      <c r="B327" s="669"/>
    </row>
    <row r="328" spans="2:2" x14ac:dyDescent="0.25">
      <c r="B328" s="669"/>
    </row>
    <row r="329" spans="2:2" x14ac:dyDescent="0.25">
      <c r="B329" s="669"/>
    </row>
    <row r="330" spans="2:2" x14ac:dyDescent="0.25">
      <c r="B330" s="669"/>
    </row>
    <row r="331" spans="2:2" x14ac:dyDescent="0.25">
      <c r="B331" s="669"/>
    </row>
    <row r="332" spans="2:2" x14ac:dyDescent="0.25">
      <c r="B332" s="669"/>
    </row>
    <row r="333" spans="2:2" x14ac:dyDescent="0.25">
      <c r="B333" s="669"/>
    </row>
    <row r="334" spans="2:2" x14ac:dyDescent="0.25">
      <c r="B334" s="669"/>
    </row>
    <row r="335" spans="2:2" x14ac:dyDescent="0.25">
      <c r="B335" s="669"/>
    </row>
    <row r="336" spans="2:2" x14ac:dyDescent="0.25">
      <c r="B336" s="669"/>
    </row>
    <row r="337" spans="2:2" x14ac:dyDescent="0.25">
      <c r="B337" s="669"/>
    </row>
    <row r="338" spans="2:2" x14ac:dyDescent="0.25">
      <c r="B338" s="669"/>
    </row>
    <row r="339" spans="2:2" x14ac:dyDescent="0.25">
      <c r="B339" s="669"/>
    </row>
    <row r="340" spans="2:2" x14ac:dyDescent="0.25">
      <c r="B340" s="669"/>
    </row>
    <row r="341" spans="2:2" x14ac:dyDescent="0.25">
      <c r="B341" s="669"/>
    </row>
    <row r="342" spans="2:2" x14ac:dyDescent="0.25">
      <c r="B342" s="669"/>
    </row>
    <row r="343" spans="2:2" x14ac:dyDescent="0.25">
      <c r="B343" s="669"/>
    </row>
    <row r="344" spans="2:2" x14ac:dyDescent="0.25">
      <c r="B344" s="669"/>
    </row>
    <row r="345" spans="2:2" x14ac:dyDescent="0.25">
      <c r="B345" s="669"/>
    </row>
    <row r="346" spans="2:2" x14ac:dyDescent="0.25">
      <c r="B346" s="669"/>
    </row>
    <row r="347" spans="2:2" x14ac:dyDescent="0.25">
      <c r="B347" s="669"/>
    </row>
    <row r="348" spans="2:2" x14ac:dyDescent="0.25">
      <c r="B348" s="669"/>
    </row>
    <row r="349" spans="2:2" x14ac:dyDescent="0.25">
      <c r="B349" s="669"/>
    </row>
    <row r="350" spans="2:2" x14ac:dyDescent="0.25">
      <c r="B350" s="669"/>
    </row>
    <row r="351" spans="2:2" x14ac:dyDescent="0.25">
      <c r="B351" s="669"/>
    </row>
    <row r="352" spans="2:2" x14ac:dyDescent="0.25">
      <c r="B352" s="669"/>
    </row>
    <row r="353" spans="2:2" x14ac:dyDescent="0.25">
      <c r="B353" s="669"/>
    </row>
    <row r="354" spans="2:2" x14ac:dyDescent="0.25">
      <c r="B354" s="669"/>
    </row>
    <row r="355" spans="2:2" x14ac:dyDescent="0.25">
      <c r="B355" s="669"/>
    </row>
    <row r="356" spans="2:2" x14ac:dyDescent="0.25">
      <c r="B356" s="669"/>
    </row>
    <row r="357" spans="2:2" x14ac:dyDescent="0.25">
      <c r="B357" s="669"/>
    </row>
    <row r="358" spans="2:2" x14ac:dyDescent="0.25">
      <c r="B358" s="669"/>
    </row>
    <row r="359" spans="2:2" x14ac:dyDescent="0.25">
      <c r="B359" s="669"/>
    </row>
    <row r="360" spans="2:2" x14ac:dyDescent="0.25">
      <c r="B360" s="669"/>
    </row>
    <row r="361" spans="2:2" x14ac:dyDescent="0.25">
      <c r="B361" s="669"/>
    </row>
    <row r="362" spans="2:2" x14ac:dyDescent="0.25">
      <c r="B362" s="669"/>
    </row>
    <row r="363" spans="2:2" x14ac:dyDescent="0.25">
      <c r="B363" s="669"/>
    </row>
    <row r="364" spans="2:2" x14ac:dyDescent="0.25">
      <c r="B364" s="669"/>
    </row>
    <row r="365" spans="2:2" x14ac:dyDescent="0.25">
      <c r="B365" s="669"/>
    </row>
    <row r="366" spans="2:2" x14ac:dyDescent="0.25">
      <c r="B366" s="669"/>
    </row>
    <row r="367" spans="2:2" x14ac:dyDescent="0.25">
      <c r="B367" s="669"/>
    </row>
    <row r="368" spans="2:2" x14ac:dyDescent="0.25">
      <c r="B368" s="669"/>
    </row>
    <row r="369" spans="2:2" x14ac:dyDescent="0.25">
      <c r="B369" s="669"/>
    </row>
    <row r="370" spans="2:2" x14ac:dyDescent="0.25">
      <c r="B370" s="669"/>
    </row>
    <row r="371" spans="2:2" x14ac:dyDescent="0.25">
      <c r="B371" s="669"/>
    </row>
    <row r="372" spans="2:2" x14ac:dyDescent="0.25">
      <c r="B372" s="669"/>
    </row>
    <row r="373" spans="2:2" x14ac:dyDescent="0.25">
      <c r="B373" s="669"/>
    </row>
    <row r="374" spans="2:2" x14ac:dyDescent="0.25">
      <c r="B374" s="669"/>
    </row>
    <row r="375" spans="2:2" x14ac:dyDescent="0.25">
      <c r="B375" s="669"/>
    </row>
    <row r="376" spans="2:2" x14ac:dyDescent="0.25">
      <c r="B376" s="669"/>
    </row>
    <row r="377" spans="2:2" x14ac:dyDescent="0.25">
      <c r="B377" s="669"/>
    </row>
    <row r="378" spans="2:2" x14ac:dyDescent="0.25">
      <c r="B378" s="669"/>
    </row>
    <row r="379" spans="2:2" x14ac:dyDescent="0.25">
      <c r="B379" s="669"/>
    </row>
    <row r="380" spans="2:2" x14ac:dyDescent="0.25">
      <c r="B380" s="669"/>
    </row>
    <row r="381" spans="2:2" x14ac:dyDescent="0.25">
      <c r="B381" s="669"/>
    </row>
    <row r="382" spans="2:2" x14ac:dyDescent="0.25">
      <c r="B382" s="669"/>
    </row>
    <row r="383" spans="2:2" x14ac:dyDescent="0.25">
      <c r="B383" s="669"/>
    </row>
    <row r="384" spans="2:2" x14ac:dyDescent="0.25">
      <c r="B384" s="669"/>
    </row>
    <row r="385" spans="2:2" x14ac:dyDescent="0.25">
      <c r="B385" s="669"/>
    </row>
    <row r="386" spans="2:2" x14ac:dyDescent="0.25">
      <c r="B386" s="669"/>
    </row>
    <row r="387" spans="2:2" x14ac:dyDescent="0.25">
      <c r="B387" s="669"/>
    </row>
    <row r="388" spans="2:2" x14ac:dyDescent="0.25">
      <c r="B388" s="669"/>
    </row>
    <row r="389" spans="2:2" x14ac:dyDescent="0.25">
      <c r="B389" s="669"/>
    </row>
    <row r="390" spans="2:2" x14ac:dyDescent="0.25">
      <c r="B390" s="669"/>
    </row>
    <row r="391" spans="2:2" x14ac:dyDescent="0.25">
      <c r="B391" s="669"/>
    </row>
    <row r="392" spans="2:2" x14ac:dyDescent="0.25">
      <c r="B392" s="669"/>
    </row>
    <row r="393" spans="2:2" x14ac:dyDescent="0.25">
      <c r="B393" s="669"/>
    </row>
    <row r="394" spans="2:2" x14ac:dyDescent="0.25">
      <c r="B394" s="669"/>
    </row>
    <row r="395" spans="2:2" x14ac:dyDescent="0.25">
      <c r="B395" s="669"/>
    </row>
    <row r="396" spans="2:2" x14ac:dyDescent="0.25">
      <c r="B396" s="669"/>
    </row>
    <row r="397" spans="2:2" x14ac:dyDescent="0.25">
      <c r="B397" s="669"/>
    </row>
    <row r="398" spans="2:2" x14ac:dyDescent="0.25">
      <c r="B398" s="669"/>
    </row>
    <row r="399" spans="2:2" x14ac:dyDescent="0.25">
      <c r="B399" s="669"/>
    </row>
    <row r="400" spans="2:2" x14ac:dyDescent="0.25">
      <c r="B400" s="669"/>
    </row>
    <row r="401" spans="2:2" x14ac:dyDescent="0.25">
      <c r="B401" s="669"/>
    </row>
    <row r="402" spans="2:2" x14ac:dyDescent="0.25">
      <c r="B402" s="669"/>
    </row>
    <row r="403" spans="2:2" x14ac:dyDescent="0.25">
      <c r="B403" s="669"/>
    </row>
    <row r="404" spans="2:2" x14ac:dyDescent="0.25">
      <c r="B404" s="669"/>
    </row>
    <row r="405" spans="2:2" x14ac:dyDescent="0.25">
      <c r="B405" s="669"/>
    </row>
    <row r="406" spans="2:2" x14ac:dyDescent="0.25">
      <c r="B406" s="669"/>
    </row>
    <row r="407" spans="2:2" x14ac:dyDescent="0.25">
      <c r="B407" s="669"/>
    </row>
    <row r="408" spans="2:2" x14ac:dyDescent="0.25">
      <c r="B408" s="669"/>
    </row>
    <row r="409" spans="2:2" x14ac:dyDescent="0.25">
      <c r="B409" s="669"/>
    </row>
    <row r="410" spans="2:2" x14ac:dyDescent="0.25">
      <c r="B410" s="669"/>
    </row>
    <row r="411" spans="2:2" x14ac:dyDescent="0.25">
      <c r="B411" s="669"/>
    </row>
    <row r="412" spans="2:2" x14ac:dyDescent="0.25">
      <c r="B412" s="669"/>
    </row>
    <row r="413" spans="2:2" x14ac:dyDescent="0.25">
      <c r="B413" s="669"/>
    </row>
    <row r="414" spans="2:2" x14ac:dyDescent="0.25">
      <c r="B414" s="669"/>
    </row>
    <row r="415" spans="2:2" x14ac:dyDescent="0.25">
      <c r="B415" s="669"/>
    </row>
    <row r="416" spans="2:2" x14ac:dyDescent="0.25">
      <c r="B416" s="669"/>
    </row>
    <row r="417" spans="2:2" x14ac:dyDescent="0.25">
      <c r="B417" s="669"/>
    </row>
    <row r="418" spans="2:2" x14ac:dyDescent="0.25">
      <c r="B418" s="669"/>
    </row>
    <row r="419" spans="2:2" x14ac:dyDescent="0.25">
      <c r="B419" s="669"/>
    </row>
    <row r="420" spans="2:2" x14ac:dyDescent="0.25">
      <c r="B420" s="669"/>
    </row>
    <row r="421" spans="2:2" x14ac:dyDescent="0.25">
      <c r="B421" s="669"/>
    </row>
    <row r="422" spans="2:2" x14ac:dyDescent="0.25">
      <c r="B422" s="669"/>
    </row>
    <row r="423" spans="2:2" x14ac:dyDescent="0.25">
      <c r="B423" s="669"/>
    </row>
    <row r="424" spans="2:2" x14ac:dyDescent="0.25">
      <c r="B424" s="669"/>
    </row>
    <row r="425" spans="2:2" x14ac:dyDescent="0.25">
      <c r="B425" s="669"/>
    </row>
    <row r="426" spans="2:2" x14ac:dyDescent="0.25">
      <c r="B426" s="669"/>
    </row>
    <row r="427" spans="2:2" x14ac:dyDescent="0.25">
      <c r="B427" s="669"/>
    </row>
    <row r="428" spans="2:2" x14ac:dyDescent="0.25">
      <c r="B428" s="669"/>
    </row>
    <row r="429" spans="2:2" x14ac:dyDescent="0.25">
      <c r="B429" s="669"/>
    </row>
    <row r="430" spans="2:2" x14ac:dyDescent="0.25">
      <c r="B430" s="669"/>
    </row>
    <row r="431" spans="2:2" x14ac:dyDescent="0.25">
      <c r="B431" s="669"/>
    </row>
    <row r="432" spans="2:2" x14ac:dyDescent="0.25">
      <c r="B432" s="669"/>
    </row>
    <row r="433" spans="2:2" x14ac:dyDescent="0.25">
      <c r="B433" s="669"/>
    </row>
    <row r="434" spans="2:2" x14ac:dyDescent="0.25">
      <c r="B434" s="669"/>
    </row>
    <row r="435" spans="2:2" x14ac:dyDescent="0.25">
      <c r="B435" s="669"/>
    </row>
    <row r="436" spans="2:2" x14ac:dyDescent="0.25">
      <c r="B436" s="669"/>
    </row>
    <row r="437" spans="2:2" x14ac:dyDescent="0.25">
      <c r="B437" s="669"/>
    </row>
    <row r="438" spans="2:2" x14ac:dyDescent="0.25">
      <c r="B438" s="669"/>
    </row>
    <row r="439" spans="2:2" x14ac:dyDescent="0.25">
      <c r="B439" s="669"/>
    </row>
    <row r="440" spans="2:2" x14ac:dyDescent="0.25">
      <c r="B440" s="669"/>
    </row>
    <row r="441" spans="2:2" x14ac:dyDescent="0.25">
      <c r="B441" s="669"/>
    </row>
    <row r="442" spans="2:2" x14ac:dyDescent="0.25">
      <c r="B442" s="669"/>
    </row>
    <row r="443" spans="2:2" x14ac:dyDescent="0.25">
      <c r="B443" s="669"/>
    </row>
    <row r="444" spans="2:2" x14ac:dyDescent="0.25">
      <c r="B444" s="669"/>
    </row>
    <row r="445" spans="2:2" x14ac:dyDescent="0.25">
      <c r="B445" s="669"/>
    </row>
    <row r="446" spans="2:2" x14ac:dyDescent="0.25">
      <c r="B446" s="669"/>
    </row>
    <row r="447" spans="2:2" x14ac:dyDescent="0.25">
      <c r="B447" s="669"/>
    </row>
    <row r="448" spans="2:2" x14ac:dyDescent="0.25">
      <c r="B448" s="669"/>
    </row>
    <row r="449" spans="2:2" x14ac:dyDescent="0.25">
      <c r="B449" s="669"/>
    </row>
    <row r="450" spans="2:2" x14ac:dyDescent="0.25">
      <c r="B450" s="669"/>
    </row>
    <row r="451" spans="2:2" x14ac:dyDescent="0.25">
      <c r="B451" s="669"/>
    </row>
    <row r="452" spans="2:2" x14ac:dyDescent="0.25">
      <c r="B452" s="669"/>
    </row>
    <row r="453" spans="2:2" x14ac:dyDescent="0.25">
      <c r="B453" s="669"/>
    </row>
    <row r="454" spans="2:2" x14ac:dyDescent="0.25">
      <c r="B454" s="669"/>
    </row>
    <row r="455" spans="2:2" x14ac:dyDescent="0.25">
      <c r="B455" s="669"/>
    </row>
    <row r="456" spans="2:2" x14ac:dyDescent="0.25">
      <c r="B456" s="669"/>
    </row>
    <row r="457" spans="2:2" x14ac:dyDescent="0.25">
      <c r="B457" s="669"/>
    </row>
    <row r="458" spans="2:2" x14ac:dyDescent="0.25">
      <c r="B458" s="669"/>
    </row>
    <row r="459" spans="2:2" x14ac:dyDescent="0.25">
      <c r="B459" s="669"/>
    </row>
    <row r="460" spans="2:2" x14ac:dyDescent="0.25">
      <c r="B460" s="669"/>
    </row>
    <row r="461" spans="2:2" x14ac:dyDescent="0.25">
      <c r="B461" s="669"/>
    </row>
    <row r="462" spans="2:2" x14ac:dyDescent="0.25">
      <c r="B462" s="669"/>
    </row>
    <row r="463" spans="2:2" x14ac:dyDescent="0.25">
      <c r="B463" s="669"/>
    </row>
    <row r="464" spans="2:2" x14ac:dyDescent="0.25">
      <c r="B464" s="669"/>
    </row>
    <row r="465" spans="2:2" x14ac:dyDescent="0.25">
      <c r="B465" s="669"/>
    </row>
    <row r="466" spans="2:2" x14ac:dyDescent="0.25">
      <c r="B466" s="669"/>
    </row>
    <row r="467" spans="2:2" x14ac:dyDescent="0.25">
      <c r="B467" s="669"/>
    </row>
    <row r="468" spans="2:2" x14ac:dyDescent="0.25">
      <c r="B468" s="669"/>
    </row>
    <row r="469" spans="2:2" x14ac:dyDescent="0.25">
      <c r="B469" s="669"/>
    </row>
    <row r="470" spans="2:2" x14ac:dyDescent="0.25">
      <c r="B470" s="669"/>
    </row>
    <row r="471" spans="2:2" x14ac:dyDescent="0.25">
      <c r="B471" s="669"/>
    </row>
    <row r="472" spans="2:2" x14ac:dyDescent="0.25">
      <c r="B472" s="669"/>
    </row>
    <row r="473" spans="2:2" x14ac:dyDescent="0.25">
      <c r="B473" s="669"/>
    </row>
    <row r="474" spans="2:2" x14ac:dyDescent="0.25">
      <c r="B474" s="669"/>
    </row>
    <row r="475" spans="2:2" x14ac:dyDescent="0.25">
      <c r="B475" s="669"/>
    </row>
    <row r="476" spans="2:2" x14ac:dyDescent="0.25">
      <c r="B476" s="669"/>
    </row>
    <row r="477" spans="2:2" x14ac:dyDescent="0.25">
      <c r="B477" s="669"/>
    </row>
    <row r="478" spans="2:2" x14ac:dyDescent="0.25">
      <c r="B478" s="669"/>
    </row>
    <row r="479" spans="2:2" x14ac:dyDescent="0.25">
      <c r="B479" s="669"/>
    </row>
    <row r="480" spans="2:2" x14ac:dyDescent="0.25">
      <c r="B480" s="669"/>
    </row>
    <row r="481" spans="2:2" x14ac:dyDescent="0.25">
      <c r="B481" s="669"/>
    </row>
    <row r="482" spans="2:2" x14ac:dyDescent="0.25">
      <c r="B482" s="669"/>
    </row>
    <row r="483" spans="2:2" x14ac:dyDescent="0.25">
      <c r="B483" s="669"/>
    </row>
    <row r="484" spans="2:2" x14ac:dyDescent="0.25">
      <c r="B484" s="669"/>
    </row>
    <row r="485" spans="2:2" x14ac:dyDescent="0.25">
      <c r="B485" s="669"/>
    </row>
    <row r="486" spans="2:2" x14ac:dyDescent="0.25">
      <c r="B486" s="669"/>
    </row>
    <row r="487" spans="2:2" x14ac:dyDescent="0.25">
      <c r="B487" s="669"/>
    </row>
    <row r="488" spans="2:2" x14ac:dyDescent="0.25">
      <c r="B488" s="669"/>
    </row>
    <row r="489" spans="2:2" x14ac:dyDescent="0.25">
      <c r="B489" s="669"/>
    </row>
    <row r="490" spans="2:2" x14ac:dyDescent="0.25">
      <c r="B490" s="669"/>
    </row>
    <row r="491" spans="2:2" x14ac:dyDescent="0.25">
      <c r="B491" s="669"/>
    </row>
    <row r="492" spans="2:2" x14ac:dyDescent="0.25">
      <c r="B492" s="669"/>
    </row>
    <row r="493" spans="2:2" x14ac:dyDescent="0.25">
      <c r="B493" s="669"/>
    </row>
    <row r="494" spans="2:2" x14ac:dyDescent="0.25">
      <c r="B494" s="669"/>
    </row>
    <row r="495" spans="2:2" x14ac:dyDescent="0.25">
      <c r="B495" s="669"/>
    </row>
    <row r="496" spans="2:2" x14ac:dyDescent="0.25">
      <c r="B496" s="669"/>
    </row>
    <row r="497" spans="2:2" x14ac:dyDescent="0.25">
      <c r="B497" s="669"/>
    </row>
    <row r="498" spans="2:2" x14ac:dyDescent="0.25">
      <c r="B498" s="669"/>
    </row>
  </sheetData>
  <mergeCells count="6">
    <mergeCell ref="A2:B2"/>
    <mergeCell ref="A3:N3"/>
    <mergeCell ref="A4:N4"/>
    <mergeCell ref="C6:F6"/>
    <mergeCell ref="G6:J6"/>
    <mergeCell ref="K6:N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5"/>
  <sheetViews>
    <sheetView workbookViewId="0">
      <selection sqref="A1:D1"/>
    </sheetView>
  </sheetViews>
  <sheetFormatPr defaultColWidth="9.109375" defaultRowHeight="14.4" x14ac:dyDescent="0.3"/>
  <cols>
    <col min="1" max="1" width="6.109375" style="674" customWidth="1"/>
    <col min="2" max="2" width="50" style="676" customWidth="1"/>
    <col min="3" max="3" width="55.44140625" style="676" customWidth="1"/>
    <col min="4" max="4" width="23.88671875" style="677" customWidth="1"/>
    <col min="5" max="5" width="22.109375" style="673" customWidth="1"/>
    <col min="6" max="15" width="22.109375" style="674" customWidth="1"/>
    <col min="16" max="256" width="9.109375" style="674"/>
    <col min="257" max="257" width="6.109375" style="674" customWidth="1"/>
    <col min="258" max="258" width="50" style="674" customWidth="1"/>
    <col min="259" max="259" width="55.44140625" style="674" customWidth="1"/>
    <col min="260" max="260" width="23.88671875" style="674" customWidth="1"/>
    <col min="261" max="271" width="22.109375" style="674" customWidth="1"/>
    <col min="272" max="512" width="9.109375" style="674"/>
    <col min="513" max="513" width="6.109375" style="674" customWidth="1"/>
    <col min="514" max="514" width="50" style="674" customWidth="1"/>
    <col min="515" max="515" width="55.44140625" style="674" customWidth="1"/>
    <col min="516" max="516" width="23.88671875" style="674" customWidth="1"/>
    <col min="517" max="527" width="22.109375" style="674" customWidth="1"/>
    <col min="528" max="768" width="9.109375" style="674"/>
    <col min="769" max="769" width="6.109375" style="674" customWidth="1"/>
    <col min="770" max="770" width="50" style="674" customWidth="1"/>
    <col min="771" max="771" width="55.44140625" style="674" customWidth="1"/>
    <col min="772" max="772" width="23.88671875" style="674" customWidth="1"/>
    <col min="773" max="783" width="22.109375" style="674" customWidth="1"/>
    <col min="784" max="1024" width="9.109375" style="674"/>
    <col min="1025" max="1025" width="6.109375" style="674" customWidth="1"/>
    <col min="1026" max="1026" width="50" style="674" customWidth="1"/>
    <col min="1027" max="1027" width="55.44140625" style="674" customWidth="1"/>
    <col min="1028" max="1028" width="23.88671875" style="674" customWidth="1"/>
    <col min="1029" max="1039" width="22.109375" style="674" customWidth="1"/>
    <col min="1040" max="1280" width="9.109375" style="674"/>
    <col min="1281" max="1281" width="6.109375" style="674" customWidth="1"/>
    <col min="1282" max="1282" width="50" style="674" customWidth="1"/>
    <col min="1283" max="1283" width="55.44140625" style="674" customWidth="1"/>
    <col min="1284" max="1284" width="23.88671875" style="674" customWidth="1"/>
    <col min="1285" max="1295" width="22.109375" style="674" customWidth="1"/>
    <col min="1296" max="1536" width="9.109375" style="674"/>
    <col min="1537" max="1537" width="6.109375" style="674" customWidth="1"/>
    <col min="1538" max="1538" width="50" style="674" customWidth="1"/>
    <col min="1539" max="1539" width="55.44140625" style="674" customWidth="1"/>
    <col min="1540" max="1540" width="23.88671875" style="674" customWidth="1"/>
    <col min="1541" max="1551" width="22.109375" style="674" customWidth="1"/>
    <col min="1552" max="1792" width="9.109375" style="674"/>
    <col min="1793" max="1793" width="6.109375" style="674" customWidth="1"/>
    <col min="1794" max="1794" width="50" style="674" customWidth="1"/>
    <col min="1795" max="1795" width="55.44140625" style="674" customWidth="1"/>
    <col min="1796" max="1796" width="23.88671875" style="674" customWidth="1"/>
    <col min="1797" max="1807" width="22.109375" style="674" customWidth="1"/>
    <col min="1808" max="2048" width="9.109375" style="674"/>
    <col min="2049" max="2049" width="6.109375" style="674" customWidth="1"/>
    <col min="2050" max="2050" width="50" style="674" customWidth="1"/>
    <col min="2051" max="2051" width="55.44140625" style="674" customWidth="1"/>
    <col min="2052" max="2052" width="23.88671875" style="674" customWidth="1"/>
    <col min="2053" max="2063" width="22.109375" style="674" customWidth="1"/>
    <col min="2064" max="2304" width="9.109375" style="674"/>
    <col min="2305" max="2305" width="6.109375" style="674" customWidth="1"/>
    <col min="2306" max="2306" width="50" style="674" customWidth="1"/>
    <col min="2307" max="2307" width="55.44140625" style="674" customWidth="1"/>
    <col min="2308" max="2308" width="23.88671875" style="674" customWidth="1"/>
    <col min="2309" max="2319" width="22.109375" style="674" customWidth="1"/>
    <col min="2320" max="2560" width="9.109375" style="674"/>
    <col min="2561" max="2561" width="6.109375" style="674" customWidth="1"/>
    <col min="2562" max="2562" width="50" style="674" customWidth="1"/>
    <col min="2563" max="2563" width="55.44140625" style="674" customWidth="1"/>
    <col min="2564" max="2564" width="23.88671875" style="674" customWidth="1"/>
    <col min="2565" max="2575" width="22.109375" style="674" customWidth="1"/>
    <col min="2576" max="2816" width="9.109375" style="674"/>
    <col min="2817" max="2817" width="6.109375" style="674" customWidth="1"/>
    <col min="2818" max="2818" width="50" style="674" customWidth="1"/>
    <col min="2819" max="2819" width="55.44140625" style="674" customWidth="1"/>
    <col min="2820" max="2820" width="23.88671875" style="674" customWidth="1"/>
    <col min="2821" max="2831" width="22.109375" style="674" customWidth="1"/>
    <col min="2832" max="3072" width="9.109375" style="674"/>
    <col min="3073" max="3073" width="6.109375" style="674" customWidth="1"/>
    <col min="3074" max="3074" width="50" style="674" customWidth="1"/>
    <col min="3075" max="3075" width="55.44140625" style="674" customWidth="1"/>
    <col min="3076" max="3076" width="23.88671875" style="674" customWidth="1"/>
    <col min="3077" max="3087" width="22.109375" style="674" customWidth="1"/>
    <col min="3088" max="3328" width="9.109375" style="674"/>
    <col min="3329" max="3329" width="6.109375" style="674" customWidth="1"/>
    <col min="3330" max="3330" width="50" style="674" customWidth="1"/>
    <col min="3331" max="3331" width="55.44140625" style="674" customWidth="1"/>
    <col min="3332" max="3332" width="23.88671875" style="674" customWidth="1"/>
    <col min="3333" max="3343" width="22.109375" style="674" customWidth="1"/>
    <col min="3344" max="3584" width="9.109375" style="674"/>
    <col min="3585" max="3585" width="6.109375" style="674" customWidth="1"/>
    <col min="3586" max="3586" width="50" style="674" customWidth="1"/>
    <col min="3587" max="3587" width="55.44140625" style="674" customWidth="1"/>
    <col min="3588" max="3588" width="23.88671875" style="674" customWidth="1"/>
    <col min="3589" max="3599" width="22.109375" style="674" customWidth="1"/>
    <col min="3600" max="3840" width="9.109375" style="674"/>
    <col min="3841" max="3841" width="6.109375" style="674" customWidth="1"/>
    <col min="3842" max="3842" width="50" style="674" customWidth="1"/>
    <col min="3843" max="3843" width="55.44140625" style="674" customWidth="1"/>
    <col min="3844" max="3844" width="23.88671875" style="674" customWidth="1"/>
    <col min="3845" max="3855" width="22.109375" style="674" customWidth="1"/>
    <col min="3856" max="4096" width="9.109375" style="674"/>
    <col min="4097" max="4097" width="6.109375" style="674" customWidth="1"/>
    <col min="4098" max="4098" width="50" style="674" customWidth="1"/>
    <col min="4099" max="4099" width="55.44140625" style="674" customWidth="1"/>
    <col min="4100" max="4100" width="23.88671875" style="674" customWidth="1"/>
    <col min="4101" max="4111" width="22.109375" style="674" customWidth="1"/>
    <col min="4112" max="4352" width="9.109375" style="674"/>
    <col min="4353" max="4353" width="6.109375" style="674" customWidth="1"/>
    <col min="4354" max="4354" width="50" style="674" customWidth="1"/>
    <col min="4355" max="4355" width="55.44140625" style="674" customWidth="1"/>
    <col min="4356" max="4356" width="23.88671875" style="674" customWidth="1"/>
    <col min="4357" max="4367" width="22.109375" style="674" customWidth="1"/>
    <col min="4368" max="4608" width="9.109375" style="674"/>
    <col min="4609" max="4609" width="6.109375" style="674" customWidth="1"/>
    <col min="4610" max="4610" width="50" style="674" customWidth="1"/>
    <col min="4611" max="4611" width="55.44140625" style="674" customWidth="1"/>
    <col min="4612" max="4612" width="23.88671875" style="674" customWidth="1"/>
    <col min="4613" max="4623" width="22.109375" style="674" customWidth="1"/>
    <col min="4624" max="4864" width="9.109375" style="674"/>
    <col min="4865" max="4865" width="6.109375" style="674" customWidth="1"/>
    <col min="4866" max="4866" width="50" style="674" customWidth="1"/>
    <col min="4867" max="4867" width="55.44140625" style="674" customWidth="1"/>
    <col min="4868" max="4868" width="23.88671875" style="674" customWidth="1"/>
    <col min="4869" max="4879" width="22.109375" style="674" customWidth="1"/>
    <col min="4880" max="5120" width="9.109375" style="674"/>
    <col min="5121" max="5121" width="6.109375" style="674" customWidth="1"/>
    <col min="5122" max="5122" width="50" style="674" customWidth="1"/>
    <col min="5123" max="5123" width="55.44140625" style="674" customWidth="1"/>
    <col min="5124" max="5124" width="23.88671875" style="674" customWidth="1"/>
    <col min="5125" max="5135" width="22.109375" style="674" customWidth="1"/>
    <col min="5136" max="5376" width="9.109375" style="674"/>
    <col min="5377" max="5377" width="6.109375" style="674" customWidth="1"/>
    <col min="5378" max="5378" width="50" style="674" customWidth="1"/>
    <col min="5379" max="5379" width="55.44140625" style="674" customWidth="1"/>
    <col min="5380" max="5380" width="23.88671875" style="674" customWidth="1"/>
    <col min="5381" max="5391" width="22.109375" style="674" customWidth="1"/>
    <col min="5392" max="5632" width="9.109375" style="674"/>
    <col min="5633" max="5633" width="6.109375" style="674" customWidth="1"/>
    <col min="5634" max="5634" width="50" style="674" customWidth="1"/>
    <col min="5635" max="5635" width="55.44140625" style="674" customWidth="1"/>
    <col min="5636" max="5636" width="23.88671875" style="674" customWidth="1"/>
    <col min="5637" max="5647" width="22.109375" style="674" customWidth="1"/>
    <col min="5648" max="5888" width="9.109375" style="674"/>
    <col min="5889" max="5889" width="6.109375" style="674" customWidth="1"/>
    <col min="5890" max="5890" width="50" style="674" customWidth="1"/>
    <col min="5891" max="5891" width="55.44140625" style="674" customWidth="1"/>
    <col min="5892" max="5892" width="23.88671875" style="674" customWidth="1"/>
    <col min="5893" max="5903" width="22.109375" style="674" customWidth="1"/>
    <col min="5904" max="6144" width="9.109375" style="674"/>
    <col min="6145" max="6145" width="6.109375" style="674" customWidth="1"/>
    <col min="6146" max="6146" width="50" style="674" customWidth="1"/>
    <col min="6147" max="6147" width="55.44140625" style="674" customWidth="1"/>
    <col min="6148" max="6148" width="23.88671875" style="674" customWidth="1"/>
    <col min="6149" max="6159" width="22.109375" style="674" customWidth="1"/>
    <col min="6160" max="6400" width="9.109375" style="674"/>
    <col min="6401" max="6401" width="6.109375" style="674" customWidth="1"/>
    <col min="6402" max="6402" width="50" style="674" customWidth="1"/>
    <col min="6403" max="6403" width="55.44140625" style="674" customWidth="1"/>
    <col min="6404" max="6404" width="23.88671875" style="674" customWidth="1"/>
    <col min="6405" max="6415" width="22.109375" style="674" customWidth="1"/>
    <col min="6416" max="6656" width="9.109375" style="674"/>
    <col min="6657" max="6657" width="6.109375" style="674" customWidth="1"/>
    <col min="6658" max="6658" width="50" style="674" customWidth="1"/>
    <col min="6659" max="6659" width="55.44140625" style="674" customWidth="1"/>
    <col min="6660" max="6660" width="23.88671875" style="674" customWidth="1"/>
    <col min="6661" max="6671" width="22.109375" style="674" customWidth="1"/>
    <col min="6672" max="6912" width="9.109375" style="674"/>
    <col min="6913" max="6913" width="6.109375" style="674" customWidth="1"/>
    <col min="6914" max="6914" width="50" style="674" customWidth="1"/>
    <col min="6915" max="6915" width="55.44140625" style="674" customWidth="1"/>
    <col min="6916" max="6916" width="23.88671875" style="674" customWidth="1"/>
    <col min="6917" max="6927" width="22.109375" style="674" customWidth="1"/>
    <col min="6928" max="7168" width="9.109375" style="674"/>
    <col min="7169" max="7169" width="6.109375" style="674" customWidth="1"/>
    <col min="7170" max="7170" width="50" style="674" customWidth="1"/>
    <col min="7171" max="7171" width="55.44140625" style="674" customWidth="1"/>
    <col min="7172" max="7172" width="23.88671875" style="674" customWidth="1"/>
    <col min="7173" max="7183" width="22.109375" style="674" customWidth="1"/>
    <col min="7184" max="7424" width="9.109375" style="674"/>
    <col min="7425" max="7425" width="6.109375" style="674" customWidth="1"/>
    <col min="7426" max="7426" width="50" style="674" customWidth="1"/>
    <col min="7427" max="7427" width="55.44140625" style="674" customWidth="1"/>
    <col min="7428" max="7428" width="23.88671875" style="674" customWidth="1"/>
    <col min="7429" max="7439" width="22.109375" style="674" customWidth="1"/>
    <col min="7440" max="7680" width="9.109375" style="674"/>
    <col min="7681" max="7681" width="6.109375" style="674" customWidth="1"/>
    <col min="7682" max="7682" width="50" style="674" customWidth="1"/>
    <col min="7683" max="7683" width="55.44140625" style="674" customWidth="1"/>
    <col min="7684" max="7684" width="23.88671875" style="674" customWidth="1"/>
    <col min="7685" max="7695" width="22.109375" style="674" customWidth="1"/>
    <col min="7696" max="7936" width="9.109375" style="674"/>
    <col min="7937" max="7937" width="6.109375" style="674" customWidth="1"/>
    <col min="7938" max="7938" width="50" style="674" customWidth="1"/>
    <col min="7939" max="7939" width="55.44140625" style="674" customWidth="1"/>
    <col min="7940" max="7940" width="23.88671875" style="674" customWidth="1"/>
    <col min="7941" max="7951" width="22.109375" style="674" customWidth="1"/>
    <col min="7952" max="8192" width="9.109375" style="674"/>
    <col min="8193" max="8193" width="6.109375" style="674" customWidth="1"/>
    <col min="8194" max="8194" width="50" style="674" customWidth="1"/>
    <col min="8195" max="8195" width="55.44140625" style="674" customWidth="1"/>
    <col min="8196" max="8196" width="23.88671875" style="674" customWidth="1"/>
    <col min="8197" max="8207" width="22.109375" style="674" customWidth="1"/>
    <col min="8208" max="8448" width="9.109375" style="674"/>
    <col min="8449" max="8449" width="6.109375" style="674" customWidth="1"/>
    <col min="8450" max="8450" width="50" style="674" customWidth="1"/>
    <col min="8451" max="8451" width="55.44140625" style="674" customWidth="1"/>
    <col min="8452" max="8452" width="23.88671875" style="674" customWidth="1"/>
    <col min="8453" max="8463" width="22.109375" style="674" customWidth="1"/>
    <col min="8464" max="8704" width="9.109375" style="674"/>
    <col min="8705" max="8705" width="6.109375" style="674" customWidth="1"/>
    <col min="8706" max="8706" width="50" style="674" customWidth="1"/>
    <col min="8707" max="8707" width="55.44140625" style="674" customWidth="1"/>
    <col min="8708" max="8708" width="23.88671875" style="674" customWidth="1"/>
    <col min="8709" max="8719" width="22.109375" style="674" customWidth="1"/>
    <col min="8720" max="8960" width="9.109375" style="674"/>
    <col min="8961" max="8961" width="6.109375" style="674" customWidth="1"/>
    <col min="8962" max="8962" width="50" style="674" customWidth="1"/>
    <col min="8963" max="8963" width="55.44140625" style="674" customWidth="1"/>
    <col min="8964" max="8964" width="23.88671875" style="674" customWidth="1"/>
    <col min="8965" max="8975" width="22.109375" style="674" customWidth="1"/>
    <col min="8976" max="9216" width="9.109375" style="674"/>
    <col min="9217" max="9217" width="6.109375" style="674" customWidth="1"/>
    <col min="9218" max="9218" width="50" style="674" customWidth="1"/>
    <col min="9219" max="9219" width="55.44140625" style="674" customWidth="1"/>
    <col min="9220" max="9220" width="23.88671875" style="674" customWidth="1"/>
    <col min="9221" max="9231" width="22.109375" style="674" customWidth="1"/>
    <col min="9232" max="9472" width="9.109375" style="674"/>
    <col min="9473" max="9473" width="6.109375" style="674" customWidth="1"/>
    <col min="9474" max="9474" width="50" style="674" customWidth="1"/>
    <col min="9475" max="9475" width="55.44140625" style="674" customWidth="1"/>
    <col min="9476" max="9476" width="23.88671875" style="674" customWidth="1"/>
    <col min="9477" max="9487" width="22.109375" style="674" customWidth="1"/>
    <col min="9488" max="9728" width="9.109375" style="674"/>
    <col min="9729" max="9729" width="6.109375" style="674" customWidth="1"/>
    <col min="9730" max="9730" width="50" style="674" customWidth="1"/>
    <col min="9731" max="9731" width="55.44140625" style="674" customWidth="1"/>
    <col min="9732" max="9732" width="23.88671875" style="674" customWidth="1"/>
    <col min="9733" max="9743" width="22.109375" style="674" customWidth="1"/>
    <col min="9744" max="9984" width="9.109375" style="674"/>
    <col min="9985" max="9985" width="6.109375" style="674" customWidth="1"/>
    <col min="9986" max="9986" width="50" style="674" customWidth="1"/>
    <col min="9987" max="9987" width="55.44140625" style="674" customWidth="1"/>
    <col min="9988" max="9988" width="23.88671875" style="674" customWidth="1"/>
    <col min="9989" max="9999" width="22.109375" style="674" customWidth="1"/>
    <col min="10000" max="10240" width="9.109375" style="674"/>
    <col min="10241" max="10241" width="6.109375" style="674" customWidth="1"/>
    <col min="10242" max="10242" width="50" style="674" customWidth="1"/>
    <col min="10243" max="10243" width="55.44140625" style="674" customWidth="1"/>
    <col min="10244" max="10244" width="23.88671875" style="674" customWidth="1"/>
    <col min="10245" max="10255" width="22.109375" style="674" customWidth="1"/>
    <col min="10256" max="10496" width="9.109375" style="674"/>
    <col min="10497" max="10497" width="6.109375" style="674" customWidth="1"/>
    <col min="10498" max="10498" width="50" style="674" customWidth="1"/>
    <col min="10499" max="10499" width="55.44140625" style="674" customWidth="1"/>
    <col min="10500" max="10500" width="23.88671875" style="674" customWidth="1"/>
    <col min="10501" max="10511" width="22.109375" style="674" customWidth="1"/>
    <col min="10512" max="10752" width="9.109375" style="674"/>
    <col min="10753" max="10753" width="6.109375" style="674" customWidth="1"/>
    <col min="10754" max="10754" width="50" style="674" customWidth="1"/>
    <col min="10755" max="10755" width="55.44140625" style="674" customWidth="1"/>
    <col min="10756" max="10756" width="23.88671875" style="674" customWidth="1"/>
    <col min="10757" max="10767" width="22.109375" style="674" customWidth="1"/>
    <col min="10768" max="11008" width="9.109375" style="674"/>
    <col min="11009" max="11009" width="6.109375" style="674" customWidth="1"/>
    <col min="11010" max="11010" width="50" style="674" customWidth="1"/>
    <col min="11011" max="11011" width="55.44140625" style="674" customWidth="1"/>
    <col min="11012" max="11012" width="23.88671875" style="674" customWidth="1"/>
    <col min="11013" max="11023" width="22.109375" style="674" customWidth="1"/>
    <col min="11024" max="11264" width="9.109375" style="674"/>
    <col min="11265" max="11265" width="6.109375" style="674" customWidth="1"/>
    <col min="11266" max="11266" width="50" style="674" customWidth="1"/>
    <col min="11267" max="11267" width="55.44140625" style="674" customWidth="1"/>
    <col min="11268" max="11268" width="23.88671875" style="674" customWidth="1"/>
    <col min="11269" max="11279" width="22.109375" style="674" customWidth="1"/>
    <col min="11280" max="11520" width="9.109375" style="674"/>
    <col min="11521" max="11521" width="6.109375" style="674" customWidth="1"/>
    <col min="11522" max="11522" width="50" style="674" customWidth="1"/>
    <col min="11523" max="11523" width="55.44140625" style="674" customWidth="1"/>
    <col min="11524" max="11524" width="23.88671875" style="674" customWidth="1"/>
    <col min="11525" max="11535" width="22.109375" style="674" customWidth="1"/>
    <col min="11536" max="11776" width="9.109375" style="674"/>
    <col min="11777" max="11777" width="6.109375" style="674" customWidth="1"/>
    <col min="11778" max="11778" width="50" style="674" customWidth="1"/>
    <col min="11779" max="11779" width="55.44140625" style="674" customWidth="1"/>
    <col min="11780" max="11780" width="23.88671875" style="674" customWidth="1"/>
    <col min="11781" max="11791" width="22.109375" style="674" customWidth="1"/>
    <col min="11792" max="12032" width="9.109375" style="674"/>
    <col min="12033" max="12033" width="6.109375" style="674" customWidth="1"/>
    <col min="12034" max="12034" width="50" style="674" customWidth="1"/>
    <col min="12035" max="12035" width="55.44140625" style="674" customWidth="1"/>
    <col min="12036" max="12036" width="23.88671875" style="674" customWidth="1"/>
    <col min="12037" max="12047" width="22.109375" style="674" customWidth="1"/>
    <col min="12048" max="12288" width="9.109375" style="674"/>
    <col min="12289" max="12289" width="6.109375" style="674" customWidth="1"/>
    <col min="12290" max="12290" width="50" style="674" customWidth="1"/>
    <col min="12291" max="12291" width="55.44140625" style="674" customWidth="1"/>
    <col min="12292" max="12292" width="23.88671875" style="674" customWidth="1"/>
    <col min="12293" max="12303" width="22.109375" style="674" customWidth="1"/>
    <col min="12304" max="12544" width="9.109375" style="674"/>
    <col min="12545" max="12545" width="6.109375" style="674" customWidth="1"/>
    <col min="12546" max="12546" width="50" style="674" customWidth="1"/>
    <col min="12547" max="12547" width="55.44140625" style="674" customWidth="1"/>
    <col min="12548" max="12548" width="23.88671875" style="674" customWidth="1"/>
    <col min="12549" max="12559" width="22.109375" style="674" customWidth="1"/>
    <col min="12560" max="12800" width="9.109375" style="674"/>
    <col min="12801" max="12801" width="6.109375" style="674" customWidth="1"/>
    <col min="12802" max="12802" width="50" style="674" customWidth="1"/>
    <col min="12803" max="12803" width="55.44140625" style="674" customWidth="1"/>
    <col min="12804" max="12804" width="23.88671875" style="674" customWidth="1"/>
    <col min="12805" max="12815" width="22.109375" style="674" customWidth="1"/>
    <col min="12816" max="13056" width="9.109375" style="674"/>
    <col min="13057" max="13057" width="6.109375" style="674" customWidth="1"/>
    <col min="13058" max="13058" width="50" style="674" customWidth="1"/>
    <col min="13059" max="13059" width="55.44140625" style="674" customWidth="1"/>
    <col min="13060" max="13060" width="23.88671875" style="674" customWidth="1"/>
    <col min="13061" max="13071" width="22.109375" style="674" customWidth="1"/>
    <col min="13072" max="13312" width="9.109375" style="674"/>
    <col min="13313" max="13313" width="6.109375" style="674" customWidth="1"/>
    <col min="13314" max="13314" width="50" style="674" customWidth="1"/>
    <col min="13315" max="13315" width="55.44140625" style="674" customWidth="1"/>
    <col min="13316" max="13316" width="23.88671875" style="674" customWidth="1"/>
    <col min="13317" max="13327" width="22.109375" style="674" customWidth="1"/>
    <col min="13328" max="13568" width="9.109375" style="674"/>
    <col min="13569" max="13569" width="6.109375" style="674" customWidth="1"/>
    <col min="13570" max="13570" width="50" style="674" customWidth="1"/>
    <col min="13571" max="13571" width="55.44140625" style="674" customWidth="1"/>
    <col min="13572" max="13572" width="23.88671875" style="674" customWidth="1"/>
    <col min="13573" max="13583" width="22.109375" style="674" customWidth="1"/>
    <col min="13584" max="13824" width="9.109375" style="674"/>
    <col min="13825" max="13825" width="6.109375" style="674" customWidth="1"/>
    <col min="13826" max="13826" width="50" style="674" customWidth="1"/>
    <col min="13827" max="13827" width="55.44140625" style="674" customWidth="1"/>
    <col min="13828" max="13828" width="23.88671875" style="674" customWidth="1"/>
    <col min="13829" max="13839" width="22.109375" style="674" customWidth="1"/>
    <col min="13840" max="14080" width="9.109375" style="674"/>
    <col min="14081" max="14081" width="6.109375" style="674" customWidth="1"/>
    <col min="14082" max="14082" width="50" style="674" customWidth="1"/>
    <col min="14083" max="14083" width="55.44140625" style="674" customWidth="1"/>
    <col min="14084" max="14084" width="23.88671875" style="674" customWidth="1"/>
    <col min="14085" max="14095" width="22.109375" style="674" customWidth="1"/>
    <col min="14096" max="14336" width="9.109375" style="674"/>
    <col min="14337" max="14337" width="6.109375" style="674" customWidth="1"/>
    <col min="14338" max="14338" width="50" style="674" customWidth="1"/>
    <col min="14339" max="14339" width="55.44140625" style="674" customWidth="1"/>
    <col min="14340" max="14340" width="23.88671875" style="674" customWidth="1"/>
    <col min="14341" max="14351" width="22.109375" style="674" customWidth="1"/>
    <col min="14352" max="14592" width="9.109375" style="674"/>
    <col min="14593" max="14593" width="6.109375" style="674" customWidth="1"/>
    <col min="14594" max="14594" width="50" style="674" customWidth="1"/>
    <col min="14595" max="14595" width="55.44140625" style="674" customWidth="1"/>
    <col min="14596" max="14596" width="23.88671875" style="674" customWidth="1"/>
    <col min="14597" max="14607" width="22.109375" style="674" customWidth="1"/>
    <col min="14608" max="14848" width="9.109375" style="674"/>
    <col min="14849" max="14849" width="6.109375" style="674" customWidth="1"/>
    <col min="14850" max="14850" width="50" style="674" customWidth="1"/>
    <col min="14851" max="14851" width="55.44140625" style="674" customWidth="1"/>
    <col min="14852" max="14852" width="23.88671875" style="674" customWidth="1"/>
    <col min="14853" max="14863" width="22.109375" style="674" customWidth="1"/>
    <col min="14864" max="15104" width="9.109375" style="674"/>
    <col min="15105" max="15105" width="6.109375" style="674" customWidth="1"/>
    <col min="15106" max="15106" width="50" style="674" customWidth="1"/>
    <col min="15107" max="15107" width="55.44140625" style="674" customWidth="1"/>
    <col min="15108" max="15108" width="23.88671875" style="674" customWidth="1"/>
    <col min="15109" max="15119" width="22.109375" style="674" customWidth="1"/>
    <col min="15120" max="15360" width="9.109375" style="674"/>
    <col min="15361" max="15361" width="6.109375" style="674" customWidth="1"/>
    <col min="15362" max="15362" width="50" style="674" customWidth="1"/>
    <col min="15363" max="15363" width="55.44140625" style="674" customWidth="1"/>
    <col min="15364" max="15364" width="23.88671875" style="674" customWidth="1"/>
    <col min="15365" max="15375" width="22.109375" style="674" customWidth="1"/>
    <col min="15376" max="15616" width="9.109375" style="674"/>
    <col min="15617" max="15617" width="6.109375" style="674" customWidth="1"/>
    <col min="15618" max="15618" width="50" style="674" customWidth="1"/>
    <col min="15619" max="15619" width="55.44140625" style="674" customWidth="1"/>
    <col min="15620" max="15620" width="23.88671875" style="674" customWidth="1"/>
    <col min="15621" max="15631" width="22.109375" style="674" customWidth="1"/>
    <col min="15632" max="15872" width="9.109375" style="674"/>
    <col min="15873" max="15873" width="6.109375" style="674" customWidth="1"/>
    <col min="15874" max="15874" width="50" style="674" customWidth="1"/>
    <col min="15875" max="15875" width="55.44140625" style="674" customWidth="1"/>
    <col min="15876" max="15876" width="23.88671875" style="674" customWidth="1"/>
    <col min="15877" max="15887" width="22.109375" style="674" customWidth="1"/>
    <col min="15888" max="16128" width="9.109375" style="674"/>
    <col min="16129" max="16129" width="6.109375" style="674" customWidth="1"/>
    <col min="16130" max="16130" width="50" style="674" customWidth="1"/>
    <col min="16131" max="16131" width="55.44140625" style="674" customWidth="1"/>
    <col min="16132" max="16132" width="23.88671875" style="674" customWidth="1"/>
    <col min="16133" max="16143" width="22.109375" style="674" customWidth="1"/>
    <col min="16144" max="16384" width="9.109375" style="674"/>
  </cols>
  <sheetData>
    <row r="1" spans="1:16" ht="18" customHeight="1" x14ac:dyDescent="0.3">
      <c r="A1" s="1414" t="s">
        <v>865</v>
      </c>
      <c r="B1" s="1414"/>
      <c r="C1" s="1414"/>
      <c r="D1" s="1414"/>
    </row>
    <row r="2" spans="1:16" ht="18" customHeight="1" x14ac:dyDescent="0.3">
      <c r="A2" s="1414" t="s">
        <v>866</v>
      </c>
      <c r="B2" s="1414"/>
      <c r="C2" s="1414"/>
      <c r="D2" s="1414"/>
    </row>
    <row r="3" spans="1:16" ht="15.75" customHeight="1" thickBot="1" x14ac:dyDescent="0.35">
      <c r="B3" s="675"/>
    </row>
    <row r="4" spans="1:16" s="682" customFormat="1" ht="35.25" customHeight="1" thickBot="1" x14ac:dyDescent="0.35">
      <c r="A4" s="678" t="s">
        <v>867</v>
      </c>
      <c r="B4" s="678" t="s">
        <v>868</v>
      </c>
      <c r="C4" s="679" t="s">
        <v>869</v>
      </c>
      <c r="D4" s="680" t="s">
        <v>870</v>
      </c>
      <c r="E4" s="681" t="s">
        <v>871</v>
      </c>
    </row>
    <row r="5" spans="1:16" ht="12" customHeight="1" x14ac:dyDescent="0.3">
      <c r="A5" s="683">
        <v>1</v>
      </c>
      <c r="B5" s="684" t="s">
        <v>872</v>
      </c>
      <c r="C5" s="685" t="s">
        <v>873</v>
      </c>
      <c r="D5" s="686">
        <v>400000</v>
      </c>
      <c r="E5" s="687">
        <v>400000</v>
      </c>
      <c r="F5" s="688"/>
    </row>
    <row r="6" spans="1:16" x14ac:dyDescent="0.3">
      <c r="A6" s="683">
        <v>2</v>
      </c>
      <c r="B6" s="684" t="s">
        <v>874</v>
      </c>
      <c r="C6" s="685" t="s">
        <v>875</v>
      </c>
      <c r="D6" s="686">
        <v>300000</v>
      </c>
      <c r="E6" s="687">
        <v>300000</v>
      </c>
      <c r="F6" s="688"/>
    </row>
    <row r="7" spans="1:16" ht="35.25" customHeight="1" x14ac:dyDescent="0.3">
      <c r="A7" s="683">
        <v>3</v>
      </c>
      <c r="B7" s="684" t="s">
        <v>876</v>
      </c>
      <c r="C7" s="685" t="s">
        <v>877</v>
      </c>
      <c r="D7" s="686">
        <v>207000</v>
      </c>
      <c r="E7" s="687">
        <v>207000</v>
      </c>
      <c r="F7" s="688"/>
    </row>
    <row r="8" spans="1:16" ht="26.4" x14ac:dyDescent="0.3">
      <c r="A8" s="683">
        <v>4</v>
      </c>
      <c r="B8" s="689" t="s">
        <v>878</v>
      </c>
      <c r="C8" s="690" t="s">
        <v>879</v>
      </c>
      <c r="D8" s="691">
        <v>200000</v>
      </c>
      <c r="E8" s="692">
        <v>200000</v>
      </c>
      <c r="F8" s="688"/>
    </row>
    <row r="9" spans="1:16" ht="26.4" x14ac:dyDescent="0.3">
      <c r="A9" s="683">
        <v>5</v>
      </c>
      <c r="B9" s="684" t="s">
        <v>880</v>
      </c>
      <c r="C9" s="685" t="s">
        <v>881</v>
      </c>
      <c r="D9" s="686">
        <v>137078</v>
      </c>
      <c r="E9" s="687">
        <v>137078</v>
      </c>
      <c r="F9" s="688"/>
    </row>
    <row r="10" spans="1:16" ht="26.4" x14ac:dyDescent="0.3">
      <c r="A10" s="683">
        <v>6</v>
      </c>
      <c r="B10" s="689" t="s">
        <v>882</v>
      </c>
      <c r="C10" s="690" t="s">
        <v>881</v>
      </c>
      <c r="D10" s="691">
        <v>133200</v>
      </c>
      <c r="E10" s="692">
        <v>133200</v>
      </c>
      <c r="F10" s="688"/>
    </row>
    <row r="11" spans="1:16" s="693" customFormat="1" ht="26.4" x14ac:dyDescent="0.3">
      <c r="A11" s="683">
        <v>7</v>
      </c>
      <c r="B11" s="684" t="s">
        <v>883</v>
      </c>
      <c r="C11" s="685" t="s">
        <v>881</v>
      </c>
      <c r="D11" s="686">
        <v>115440</v>
      </c>
      <c r="E11" s="687">
        <v>115440</v>
      </c>
      <c r="F11" s="688"/>
      <c r="G11" s="674"/>
      <c r="H11" s="674"/>
      <c r="I11" s="674"/>
      <c r="J11" s="674"/>
      <c r="K11" s="674"/>
      <c r="L11" s="674"/>
      <c r="M11" s="674"/>
      <c r="N11" s="674"/>
      <c r="O11" s="674"/>
      <c r="P11" s="674"/>
    </row>
    <row r="12" spans="1:16" s="694" customFormat="1" ht="26.4" x14ac:dyDescent="0.3">
      <c r="A12" s="683">
        <v>8</v>
      </c>
      <c r="B12" s="684" t="s">
        <v>884</v>
      </c>
      <c r="C12" s="685" t="s">
        <v>885</v>
      </c>
      <c r="D12" s="686">
        <v>107833.16</v>
      </c>
      <c r="E12" s="687">
        <v>107833.16</v>
      </c>
      <c r="F12" s="688"/>
      <c r="G12" s="674"/>
      <c r="H12" s="674"/>
      <c r="I12" s="674"/>
      <c r="J12" s="674"/>
      <c r="K12" s="674"/>
      <c r="L12" s="674"/>
      <c r="M12" s="674"/>
      <c r="N12" s="674"/>
      <c r="O12" s="674"/>
      <c r="P12" s="674"/>
    </row>
    <row r="13" spans="1:16" ht="12.75" customHeight="1" x14ac:dyDescent="0.3">
      <c r="A13" s="683">
        <v>9</v>
      </c>
      <c r="B13" s="684" t="s">
        <v>886</v>
      </c>
      <c r="C13" s="685" t="s">
        <v>887</v>
      </c>
      <c r="D13" s="686">
        <v>100000</v>
      </c>
      <c r="E13" s="687">
        <v>100000</v>
      </c>
      <c r="F13" s="688"/>
    </row>
    <row r="14" spans="1:16" s="694" customFormat="1" x14ac:dyDescent="0.3">
      <c r="A14" s="683">
        <v>10</v>
      </c>
      <c r="B14" s="684" t="s">
        <v>888</v>
      </c>
      <c r="C14" s="685" t="s">
        <v>889</v>
      </c>
      <c r="D14" s="686">
        <v>100000</v>
      </c>
      <c r="E14" s="687">
        <v>100000</v>
      </c>
      <c r="F14" s="688"/>
      <c r="G14" s="674"/>
      <c r="H14" s="674"/>
      <c r="I14" s="674"/>
      <c r="J14" s="674"/>
      <c r="K14" s="674"/>
      <c r="L14" s="674"/>
      <c r="M14" s="674"/>
      <c r="N14" s="674"/>
      <c r="O14" s="674"/>
      <c r="P14" s="674"/>
    </row>
    <row r="15" spans="1:16" ht="26.4" x14ac:dyDescent="0.3">
      <c r="A15" s="683">
        <v>11</v>
      </c>
      <c r="B15" s="695" t="s">
        <v>890</v>
      </c>
      <c r="C15" s="696" t="s">
        <v>881</v>
      </c>
      <c r="D15" s="697">
        <v>88800</v>
      </c>
      <c r="E15" s="698">
        <v>88800</v>
      </c>
      <c r="F15" s="688"/>
    </row>
    <row r="16" spans="1:16" ht="26.4" x14ac:dyDescent="0.3">
      <c r="A16" s="683">
        <v>12</v>
      </c>
      <c r="B16" s="684" t="s">
        <v>891</v>
      </c>
      <c r="C16" s="685" t="s">
        <v>881</v>
      </c>
      <c r="D16" s="686">
        <v>86633</v>
      </c>
      <c r="E16" s="687">
        <v>86633</v>
      </c>
      <c r="F16" s="688"/>
    </row>
    <row r="17" spans="1:16" ht="26.4" x14ac:dyDescent="0.3">
      <c r="A17" s="683">
        <v>13</v>
      </c>
      <c r="B17" s="684" t="s">
        <v>892</v>
      </c>
      <c r="C17" s="685" t="s">
        <v>881</v>
      </c>
      <c r="D17" s="686">
        <v>74493</v>
      </c>
      <c r="E17" s="687">
        <v>74493</v>
      </c>
      <c r="F17" s="688"/>
    </row>
    <row r="18" spans="1:16" s="699" customFormat="1" ht="27" thickBot="1" x14ac:dyDescent="0.35">
      <c r="A18" s="683">
        <v>14</v>
      </c>
      <c r="B18" s="684" t="s">
        <v>893</v>
      </c>
      <c r="C18" s="685" t="s">
        <v>881</v>
      </c>
      <c r="D18" s="686">
        <v>72560</v>
      </c>
      <c r="E18" s="687">
        <v>72560</v>
      </c>
      <c r="F18" s="688"/>
      <c r="G18" s="674"/>
      <c r="H18" s="674"/>
      <c r="I18" s="674"/>
      <c r="J18" s="674"/>
      <c r="K18" s="674"/>
      <c r="L18" s="674"/>
      <c r="M18" s="674"/>
      <c r="N18" s="674"/>
      <c r="O18" s="674"/>
      <c r="P18" s="674"/>
    </row>
    <row r="19" spans="1:16" ht="35.25" customHeight="1" x14ac:dyDescent="0.3">
      <c r="A19" s="683">
        <v>15</v>
      </c>
      <c r="B19" s="689" t="s">
        <v>894</v>
      </c>
      <c r="C19" s="690" t="s">
        <v>885</v>
      </c>
      <c r="D19" s="691">
        <v>58160</v>
      </c>
      <c r="E19" s="692">
        <v>58160</v>
      </c>
      <c r="F19" s="688"/>
    </row>
    <row r="20" spans="1:16" ht="35.25" customHeight="1" x14ac:dyDescent="0.3">
      <c r="A20" s="683">
        <v>16</v>
      </c>
      <c r="B20" s="684" t="s">
        <v>895</v>
      </c>
      <c r="C20" s="685" t="s">
        <v>896</v>
      </c>
      <c r="D20" s="686">
        <v>55006</v>
      </c>
      <c r="E20" s="687">
        <v>55006</v>
      </c>
      <c r="F20" s="688"/>
    </row>
    <row r="21" spans="1:16" ht="26.4" x14ac:dyDescent="0.3">
      <c r="A21" s="683">
        <v>17</v>
      </c>
      <c r="B21" s="684" t="s">
        <v>897</v>
      </c>
      <c r="C21" s="685" t="s">
        <v>898</v>
      </c>
      <c r="D21" s="686">
        <v>50000</v>
      </c>
      <c r="E21" s="687">
        <v>50000</v>
      </c>
      <c r="F21" s="688"/>
    </row>
    <row r="22" spans="1:16" x14ac:dyDescent="0.3">
      <c r="A22" s="683">
        <v>18</v>
      </c>
      <c r="B22" s="684" t="s">
        <v>899</v>
      </c>
      <c r="C22" s="685" t="s">
        <v>900</v>
      </c>
      <c r="D22" s="686">
        <v>50000</v>
      </c>
      <c r="E22" s="687">
        <v>50000</v>
      </c>
      <c r="F22" s="688"/>
    </row>
    <row r="23" spans="1:16" ht="26.4" x14ac:dyDescent="0.3">
      <c r="A23" s="683">
        <v>19</v>
      </c>
      <c r="B23" s="684" t="s">
        <v>901</v>
      </c>
      <c r="C23" s="685" t="s">
        <v>881</v>
      </c>
      <c r="D23" s="686">
        <v>47467.47</v>
      </c>
      <c r="E23" s="687">
        <v>47467.47</v>
      </c>
      <c r="F23" s="688"/>
    </row>
    <row r="24" spans="1:16" ht="26.4" x14ac:dyDescent="0.3">
      <c r="A24" s="683">
        <v>20</v>
      </c>
      <c r="B24" s="684" t="s">
        <v>902</v>
      </c>
      <c r="C24" s="685" t="s">
        <v>885</v>
      </c>
      <c r="D24" s="686">
        <v>41984</v>
      </c>
      <c r="E24" s="687">
        <v>41984</v>
      </c>
      <c r="F24" s="688"/>
    </row>
    <row r="25" spans="1:16" ht="39.6" x14ac:dyDescent="0.3">
      <c r="A25" s="683">
        <v>21</v>
      </c>
      <c r="B25" s="684" t="s">
        <v>903</v>
      </c>
      <c r="C25" s="685" t="s">
        <v>881</v>
      </c>
      <c r="D25" s="686">
        <v>39675.65</v>
      </c>
      <c r="E25" s="687">
        <v>39675.65</v>
      </c>
      <c r="F25" s="688"/>
    </row>
    <row r="26" spans="1:16" ht="26.4" x14ac:dyDescent="0.3">
      <c r="A26" s="683">
        <v>22</v>
      </c>
      <c r="B26" s="684" t="s">
        <v>904</v>
      </c>
      <c r="C26" s="685" t="s">
        <v>881</v>
      </c>
      <c r="D26" s="686">
        <v>36110</v>
      </c>
      <c r="E26" s="687">
        <v>36110</v>
      </c>
      <c r="F26" s="688"/>
    </row>
    <row r="27" spans="1:16" ht="35.25" customHeight="1" x14ac:dyDescent="0.3">
      <c r="A27" s="683">
        <v>23</v>
      </c>
      <c r="B27" s="684" t="s">
        <v>905</v>
      </c>
      <c r="C27" s="685" t="s">
        <v>885</v>
      </c>
      <c r="D27" s="686">
        <v>32448</v>
      </c>
      <c r="E27" s="687">
        <v>32448</v>
      </c>
      <c r="F27" s="688"/>
    </row>
    <row r="28" spans="1:16" ht="26.4" x14ac:dyDescent="0.3">
      <c r="A28" s="683">
        <v>24</v>
      </c>
      <c r="B28" s="684" t="s">
        <v>906</v>
      </c>
      <c r="C28" s="685" t="s">
        <v>885</v>
      </c>
      <c r="D28" s="686">
        <v>30138</v>
      </c>
      <c r="E28" s="687">
        <v>30138</v>
      </c>
      <c r="F28" s="688"/>
    </row>
    <row r="29" spans="1:16" x14ac:dyDescent="0.3">
      <c r="A29" s="683">
        <v>25</v>
      </c>
      <c r="B29" s="684" t="s">
        <v>907</v>
      </c>
      <c r="C29" s="685" t="s">
        <v>908</v>
      </c>
      <c r="D29" s="686">
        <v>30000</v>
      </c>
      <c r="E29" s="687">
        <v>30000</v>
      </c>
      <c r="F29" s="688"/>
    </row>
    <row r="30" spans="1:16" x14ac:dyDescent="0.3">
      <c r="A30" s="683">
        <v>26</v>
      </c>
      <c r="B30" s="684" t="s">
        <v>909</v>
      </c>
      <c r="C30" s="685" t="s">
        <v>910</v>
      </c>
      <c r="D30" s="686">
        <v>30000</v>
      </c>
      <c r="E30" s="687">
        <v>30000</v>
      </c>
      <c r="F30" s="688"/>
    </row>
    <row r="31" spans="1:16" ht="26.4" x14ac:dyDescent="0.3">
      <c r="A31" s="683">
        <v>27</v>
      </c>
      <c r="B31" s="684" t="s">
        <v>911</v>
      </c>
      <c r="C31" s="685" t="s">
        <v>912</v>
      </c>
      <c r="D31" s="686">
        <v>30000</v>
      </c>
      <c r="E31" s="687">
        <v>30000</v>
      </c>
      <c r="F31" s="688"/>
    </row>
    <row r="32" spans="1:16" ht="26.4" x14ac:dyDescent="0.3">
      <c r="A32" s="683">
        <v>28</v>
      </c>
      <c r="B32" s="684" t="s">
        <v>913</v>
      </c>
      <c r="C32" s="685" t="s">
        <v>914</v>
      </c>
      <c r="D32" s="686">
        <v>30000</v>
      </c>
      <c r="E32" s="687">
        <v>30000</v>
      </c>
      <c r="F32" s="688"/>
    </row>
    <row r="33" spans="1:6" ht="26.4" x14ac:dyDescent="0.3">
      <c r="A33" s="683">
        <v>29</v>
      </c>
      <c r="B33" s="684" t="s">
        <v>915</v>
      </c>
      <c r="C33" s="685" t="s">
        <v>881</v>
      </c>
      <c r="D33" s="686">
        <v>28287</v>
      </c>
      <c r="E33" s="687">
        <v>28287</v>
      </c>
      <c r="F33" s="688"/>
    </row>
    <row r="34" spans="1:6" x14ac:dyDescent="0.3">
      <c r="A34" s="683">
        <v>30</v>
      </c>
      <c r="B34" s="684" t="s">
        <v>916</v>
      </c>
      <c r="C34" s="685" t="s">
        <v>917</v>
      </c>
      <c r="D34" s="686">
        <v>25000</v>
      </c>
      <c r="E34" s="687">
        <v>25000</v>
      </c>
      <c r="F34" s="688"/>
    </row>
    <row r="35" spans="1:6" ht="26.4" x14ac:dyDescent="0.3">
      <c r="A35" s="683">
        <v>31</v>
      </c>
      <c r="B35" s="684" t="s">
        <v>918</v>
      </c>
      <c r="C35" s="685" t="s">
        <v>881</v>
      </c>
      <c r="D35" s="686">
        <v>23389.200000000001</v>
      </c>
      <c r="E35" s="687">
        <v>23389.200000000001</v>
      </c>
      <c r="F35" s="688"/>
    </row>
    <row r="36" spans="1:6" ht="26.4" x14ac:dyDescent="0.3">
      <c r="A36" s="683">
        <v>32</v>
      </c>
      <c r="B36" s="684" t="s">
        <v>919</v>
      </c>
      <c r="C36" s="685" t="s">
        <v>920</v>
      </c>
      <c r="D36" s="686">
        <v>23160</v>
      </c>
      <c r="E36" s="687">
        <v>23160</v>
      </c>
      <c r="F36" s="688"/>
    </row>
    <row r="37" spans="1:6" ht="26.4" x14ac:dyDescent="0.3">
      <c r="A37" s="683">
        <v>33</v>
      </c>
      <c r="B37" s="684" t="s">
        <v>921</v>
      </c>
      <c r="C37" s="685" t="s">
        <v>881</v>
      </c>
      <c r="D37" s="686">
        <v>21867.5</v>
      </c>
      <c r="E37" s="687">
        <v>21867.5</v>
      </c>
      <c r="F37" s="688"/>
    </row>
    <row r="38" spans="1:6" ht="52.8" x14ac:dyDescent="0.3">
      <c r="A38" s="683">
        <v>34</v>
      </c>
      <c r="B38" s="684" t="s">
        <v>922</v>
      </c>
      <c r="C38" s="685" t="s">
        <v>896</v>
      </c>
      <c r="D38" s="686">
        <v>21535.26</v>
      </c>
      <c r="E38" s="687">
        <v>21535.26</v>
      </c>
      <c r="F38" s="688"/>
    </row>
    <row r="39" spans="1:6" x14ac:dyDescent="0.3">
      <c r="A39" s="683">
        <v>35</v>
      </c>
      <c r="B39" s="684" t="s">
        <v>923</v>
      </c>
      <c r="C39" s="685" t="s">
        <v>924</v>
      </c>
      <c r="D39" s="686">
        <v>21000</v>
      </c>
      <c r="E39" s="687">
        <v>21000</v>
      </c>
      <c r="F39" s="688"/>
    </row>
    <row r="40" spans="1:6" ht="26.4" x14ac:dyDescent="0.3">
      <c r="A40" s="683">
        <v>36</v>
      </c>
      <c r="B40" s="684" t="s">
        <v>925</v>
      </c>
      <c r="C40" s="685" t="s">
        <v>881</v>
      </c>
      <c r="D40" s="686">
        <v>20323</v>
      </c>
      <c r="E40" s="687">
        <v>20323</v>
      </c>
      <c r="F40" s="688"/>
    </row>
    <row r="41" spans="1:6" x14ac:dyDescent="0.3">
      <c r="A41" s="683">
        <v>37</v>
      </c>
      <c r="B41" s="684" t="s">
        <v>926</v>
      </c>
      <c r="C41" s="685" t="s">
        <v>927</v>
      </c>
      <c r="D41" s="686">
        <v>20000</v>
      </c>
      <c r="E41" s="687">
        <v>20000</v>
      </c>
      <c r="F41" s="688"/>
    </row>
    <row r="42" spans="1:6" ht="26.4" x14ac:dyDescent="0.3">
      <c r="A42" s="683">
        <v>38</v>
      </c>
      <c r="B42" s="684" t="s">
        <v>928</v>
      </c>
      <c r="C42" s="685" t="s">
        <v>881</v>
      </c>
      <c r="D42" s="686">
        <v>20000</v>
      </c>
      <c r="E42" s="687">
        <v>20000</v>
      </c>
      <c r="F42" s="688"/>
    </row>
    <row r="43" spans="1:6" ht="52.8" x14ac:dyDescent="0.3">
      <c r="A43" s="683">
        <v>39</v>
      </c>
      <c r="B43" s="684" t="s">
        <v>929</v>
      </c>
      <c r="C43" s="685" t="s">
        <v>930</v>
      </c>
      <c r="D43" s="686">
        <v>19000</v>
      </c>
      <c r="E43" s="687">
        <v>19000</v>
      </c>
      <c r="F43" s="688"/>
    </row>
    <row r="44" spans="1:6" ht="26.4" x14ac:dyDescent="0.3">
      <c r="A44" s="683">
        <v>40</v>
      </c>
      <c r="B44" s="684" t="s">
        <v>931</v>
      </c>
      <c r="C44" s="685" t="s">
        <v>885</v>
      </c>
      <c r="D44" s="686">
        <v>16491.68</v>
      </c>
      <c r="E44" s="687">
        <v>16491.68</v>
      </c>
      <c r="F44" s="688"/>
    </row>
    <row r="45" spans="1:6" x14ac:dyDescent="0.3">
      <c r="A45" s="683">
        <v>41</v>
      </c>
      <c r="B45" s="684" t="s">
        <v>932</v>
      </c>
      <c r="C45" s="685" t="s">
        <v>933</v>
      </c>
      <c r="D45" s="686">
        <v>16000</v>
      </c>
      <c r="E45" s="687">
        <v>16000</v>
      </c>
      <c r="F45" s="688"/>
    </row>
    <row r="46" spans="1:6" x14ac:dyDescent="0.3">
      <c r="A46" s="683">
        <v>42</v>
      </c>
      <c r="B46" s="684" t="s">
        <v>934</v>
      </c>
      <c r="C46" s="685" t="s">
        <v>935</v>
      </c>
      <c r="D46" s="686">
        <v>16000</v>
      </c>
      <c r="E46" s="687">
        <v>16000</v>
      </c>
      <c r="F46" s="688"/>
    </row>
    <row r="47" spans="1:6" ht="39.6" x14ac:dyDescent="0.3">
      <c r="A47" s="683">
        <v>43</v>
      </c>
      <c r="B47" s="684" t="s">
        <v>936</v>
      </c>
      <c r="C47" s="685" t="s">
        <v>881</v>
      </c>
      <c r="D47" s="686">
        <v>15420</v>
      </c>
      <c r="E47" s="687">
        <v>15420</v>
      </c>
      <c r="F47" s="688"/>
    </row>
    <row r="48" spans="1:6" x14ac:dyDescent="0.3">
      <c r="A48" s="683">
        <v>44</v>
      </c>
      <c r="B48" s="684" t="s">
        <v>937</v>
      </c>
      <c r="C48" s="685" t="s">
        <v>938</v>
      </c>
      <c r="D48" s="686">
        <v>15000</v>
      </c>
      <c r="E48" s="687">
        <v>15000</v>
      </c>
      <c r="F48" s="688"/>
    </row>
    <row r="49" spans="1:7" ht="26.4" x14ac:dyDescent="0.3">
      <c r="A49" s="683">
        <v>45</v>
      </c>
      <c r="B49" s="684" t="s">
        <v>939</v>
      </c>
      <c r="C49" s="685" t="s">
        <v>940</v>
      </c>
      <c r="D49" s="686">
        <v>15000</v>
      </c>
      <c r="E49" s="687">
        <v>15000</v>
      </c>
      <c r="F49" s="688"/>
    </row>
    <row r="50" spans="1:7" ht="26.4" x14ac:dyDescent="0.3">
      <c r="A50" s="683">
        <v>46</v>
      </c>
      <c r="B50" s="684" t="s">
        <v>941</v>
      </c>
      <c r="C50" s="685" t="s">
        <v>942</v>
      </c>
      <c r="D50" s="686">
        <v>14500</v>
      </c>
      <c r="E50" s="687">
        <v>14500</v>
      </c>
      <c r="F50" s="688"/>
    </row>
    <row r="51" spans="1:7" x14ac:dyDescent="0.3">
      <c r="A51" s="683">
        <v>47</v>
      </c>
      <c r="B51" s="684" t="s">
        <v>943</v>
      </c>
      <c r="C51" s="685" t="s">
        <v>944</v>
      </c>
      <c r="D51" s="686">
        <v>14000</v>
      </c>
      <c r="E51" s="687">
        <v>14000</v>
      </c>
      <c r="F51" s="688"/>
    </row>
    <row r="52" spans="1:7" ht="26.4" x14ac:dyDescent="0.3">
      <c r="A52" s="683">
        <v>48</v>
      </c>
      <c r="B52" s="684" t="s">
        <v>945</v>
      </c>
      <c r="C52" s="685" t="s">
        <v>946</v>
      </c>
      <c r="D52" s="686">
        <v>13500</v>
      </c>
      <c r="E52" s="687">
        <v>13500</v>
      </c>
      <c r="F52" s="688"/>
    </row>
    <row r="53" spans="1:7" ht="12.75" customHeight="1" x14ac:dyDescent="0.3">
      <c r="A53" s="683">
        <v>49</v>
      </c>
      <c r="B53" s="684" t="s">
        <v>947</v>
      </c>
      <c r="C53" s="685" t="s">
        <v>948</v>
      </c>
      <c r="D53" s="686">
        <v>13000</v>
      </c>
      <c r="E53" s="687">
        <v>13000</v>
      </c>
      <c r="F53" s="688"/>
    </row>
    <row r="54" spans="1:7" ht="26.4" x14ac:dyDescent="0.3">
      <c r="A54" s="683">
        <v>50</v>
      </c>
      <c r="B54" s="684" t="s">
        <v>949</v>
      </c>
      <c r="C54" s="685" t="s">
        <v>950</v>
      </c>
      <c r="D54" s="686">
        <v>13000</v>
      </c>
      <c r="E54" s="687">
        <v>13000</v>
      </c>
      <c r="F54" s="688"/>
    </row>
    <row r="55" spans="1:7" ht="26.4" x14ac:dyDescent="0.3">
      <c r="A55" s="683">
        <v>51</v>
      </c>
      <c r="B55" s="684" t="s">
        <v>951</v>
      </c>
      <c r="C55" s="685" t="s">
        <v>952</v>
      </c>
      <c r="D55" s="686">
        <v>12500</v>
      </c>
      <c r="E55" s="687">
        <v>12500</v>
      </c>
      <c r="F55" s="688"/>
    </row>
    <row r="56" spans="1:7" ht="26.4" x14ac:dyDescent="0.3">
      <c r="A56" s="683">
        <v>52</v>
      </c>
      <c r="B56" s="684" t="s">
        <v>953</v>
      </c>
      <c r="C56" s="685" t="s">
        <v>885</v>
      </c>
      <c r="D56" s="686">
        <v>12046.74</v>
      </c>
      <c r="E56" s="687">
        <v>12046.74</v>
      </c>
      <c r="F56" s="688"/>
    </row>
    <row r="57" spans="1:7" ht="26.4" x14ac:dyDescent="0.3">
      <c r="A57" s="683">
        <v>53</v>
      </c>
      <c r="B57" s="684" t="s">
        <v>954</v>
      </c>
      <c r="C57" s="685" t="s">
        <v>955</v>
      </c>
      <c r="D57" s="686">
        <v>12000</v>
      </c>
      <c r="E57" s="687">
        <v>12000</v>
      </c>
      <c r="F57" s="688"/>
    </row>
    <row r="58" spans="1:7" x14ac:dyDescent="0.3">
      <c r="A58" s="683">
        <v>54</v>
      </c>
      <c r="B58" s="684" t="s">
        <v>956</v>
      </c>
      <c r="C58" s="685" t="s">
        <v>957</v>
      </c>
      <c r="D58" s="686">
        <v>12000</v>
      </c>
      <c r="E58" s="687">
        <v>12000</v>
      </c>
      <c r="F58" s="688"/>
    </row>
    <row r="59" spans="1:7" ht="26.4" x14ac:dyDescent="0.3">
      <c r="A59" s="683">
        <v>55</v>
      </c>
      <c r="B59" s="684" t="s">
        <v>958</v>
      </c>
      <c r="C59" s="685" t="s">
        <v>959</v>
      </c>
      <c r="D59" s="686">
        <v>11500</v>
      </c>
      <c r="E59" s="687">
        <v>11500</v>
      </c>
      <c r="F59" s="688"/>
    </row>
    <row r="60" spans="1:7" ht="26.4" x14ac:dyDescent="0.3">
      <c r="A60" s="683">
        <v>56</v>
      </c>
      <c r="B60" s="684" t="s">
        <v>960</v>
      </c>
      <c r="C60" s="685" t="s">
        <v>961</v>
      </c>
      <c r="D60" s="686">
        <v>11500</v>
      </c>
      <c r="E60" s="687">
        <v>11500</v>
      </c>
      <c r="F60" s="688"/>
    </row>
    <row r="61" spans="1:7" ht="26.4" x14ac:dyDescent="0.3">
      <c r="A61" s="683">
        <v>57</v>
      </c>
      <c r="B61" s="684" t="s">
        <v>962</v>
      </c>
      <c r="C61" s="685" t="s">
        <v>885</v>
      </c>
      <c r="D61" s="686">
        <v>11051.76</v>
      </c>
      <c r="E61" s="687">
        <v>11051.76</v>
      </c>
      <c r="F61" s="688"/>
    </row>
    <row r="62" spans="1:7" x14ac:dyDescent="0.3">
      <c r="A62" s="683">
        <v>58</v>
      </c>
      <c r="B62" s="684" t="s">
        <v>963</v>
      </c>
      <c r="C62" s="685" t="s">
        <v>964</v>
      </c>
      <c r="D62" s="686">
        <v>11000</v>
      </c>
      <c r="E62" s="687">
        <v>11000</v>
      </c>
      <c r="F62" s="688"/>
    </row>
    <row r="63" spans="1:7" x14ac:dyDescent="0.3">
      <c r="A63" s="683">
        <v>59</v>
      </c>
      <c r="B63" s="684" t="s">
        <v>965</v>
      </c>
      <c r="C63" s="685" t="s">
        <v>966</v>
      </c>
      <c r="D63" s="686">
        <v>11000</v>
      </c>
      <c r="E63" s="687">
        <v>10800</v>
      </c>
      <c r="F63" s="688"/>
      <c r="G63" s="688"/>
    </row>
    <row r="64" spans="1:7" x14ac:dyDescent="0.3">
      <c r="A64" s="683">
        <v>60</v>
      </c>
      <c r="B64" s="684" t="s">
        <v>967</v>
      </c>
      <c r="C64" s="685" t="s">
        <v>968</v>
      </c>
      <c r="D64" s="686">
        <v>10600</v>
      </c>
      <c r="E64" s="687">
        <v>10600</v>
      </c>
      <c r="F64" s="688"/>
    </row>
    <row r="65" spans="1:7" x14ac:dyDescent="0.3">
      <c r="A65" s="683">
        <v>61</v>
      </c>
      <c r="B65" s="684" t="s">
        <v>969</v>
      </c>
      <c r="C65" s="685" t="s">
        <v>970</v>
      </c>
      <c r="D65" s="686">
        <v>10500</v>
      </c>
      <c r="E65" s="687">
        <v>10500</v>
      </c>
      <c r="F65" s="688"/>
    </row>
    <row r="66" spans="1:7" x14ac:dyDescent="0.3">
      <c r="A66" s="683">
        <v>62</v>
      </c>
      <c r="B66" s="684" t="s">
        <v>971</v>
      </c>
      <c r="C66" s="685" t="s">
        <v>972</v>
      </c>
      <c r="D66" s="686">
        <v>10500</v>
      </c>
      <c r="E66" s="687">
        <v>10500</v>
      </c>
      <c r="F66" s="688"/>
    </row>
    <row r="67" spans="1:7" ht="26.4" x14ac:dyDescent="0.3">
      <c r="A67" s="683">
        <v>63</v>
      </c>
      <c r="B67" s="684" t="s">
        <v>973</v>
      </c>
      <c r="C67" s="685" t="s">
        <v>881</v>
      </c>
      <c r="D67" s="686">
        <v>10500</v>
      </c>
      <c r="E67" s="687">
        <v>10500</v>
      </c>
      <c r="F67" s="688"/>
    </row>
    <row r="68" spans="1:7" ht="26.4" x14ac:dyDescent="0.3">
      <c r="A68" s="683">
        <v>64</v>
      </c>
      <c r="B68" s="684" t="s">
        <v>974</v>
      </c>
      <c r="C68" s="685" t="s">
        <v>975</v>
      </c>
      <c r="D68" s="686">
        <v>10300</v>
      </c>
      <c r="E68" s="687">
        <v>10300</v>
      </c>
      <c r="F68" s="688"/>
    </row>
    <row r="69" spans="1:7" ht="26.4" x14ac:dyDescent="0.3">
      <c r="A69" s="683">
        <v>65</v>
      </c>
      <c r="B69" s="684" t="s">
        <v>976</v>
      </c>
      <c r="C69" s="685" t="s">
        <v>885</v>
      </c>
      <c r="D69" s="686">
        <v>10285</v>
      </c>
      <c r="E69" s="687">
        <v>10285</v>
      </c>
      <c r="F69" s="688"/>
    </row>
    <row r="70" spans="1:7" ht="26.4" x14ac:dyDescent="0.3">
      <c r="A70" s="683">
        <v>66</v>
      </c>
      <c r="B70" s="684" t="s">
        <v>977</v>
      </c>
      <c r="C70" s="685" t="s">
        <v>978</v>
      </c>
      <c r="D70" s="686">
        <v>10000</v>
      </c>
      <c r="E70" s="687">
        <v>10000</v>
      </c>
      <c r="F70" s="688"/>
    </row>
    <row r="71" spans="1:7" ht="26.4" x14ac:dyDescent="0.3">
      <c r="A71" s="683">
        <v>67</v>
      </c>
      <c r="B71" s="684" t="s">
        <v>979</v>
      </c>
      <c r="C71" s="685" t="s">
        <v>980</v>
      </c>
      <c r="D71" s="686">
        <v>10000</v>
      </c>
      <c r="E71" s="687">
        <v>10000</v>
      </c>
      <c r="F71" s="688"/>
    </row>
    <row r="72" spans="1:7" x14ac:dyDescent="0.3">
      <c r="A72" s="683">
        <v>68</v>
      </c>
      <c r="B72" s="684" t="s">
        <v>981</v>
      </c>
      <c r="C72" s="685" t="s">
        <v>982</v>
      </c>
      <c r="D72" s="686">
        <v>10000</v>
      </c>
      <c r="E72" s="687">
        <v>10000</v>
      </c>
      <c r="F72" s="688"/>
    </row>
    <row r="73" spans="1:7" ht="26.4" x14ac:dyDescent="0.3">
      <c r="A73" s="683">
        <v>69</v>
      </c>
      <c r="B73" s="684" t="s">
        <v>983</v>
      </c>
      <c r="C73" s="685" t="s">
        <v>984</v>
      </c>
      <c r="D73" s="686">
        <v>10000</v>
      </c>
      <c r="E73" s="687">
        <v>10000</v>
      </c>
      <c r="F73" s="688"/>
    </row>
    <row r="74" spans="1:7" x14ac:dyDescent="0.3">
      <c r="A74" s="683">
        <v>70</v>
      </c>
      <c r="B74" s="684" t="s">
        <v>985</v>
      </c>
      <c r="C74" s="685" t="s">
        <v>986</v>
      </c>
      <c r="D74" s="686">
        <v>10000</v>
      </c>
      <c r="E74" s="687">
        <v>9989.3799999999992</v>
      </c>
      <c r="F74" s="688"/>
      <c r="G74" s="688"/>
    </row>
    <row r="75" spans="1:7" ht="39.6" x14ac:dyDescent="0.3">
      <c r="A75" s="683">
        <v>71</v>
      </c>
      <c r="B75" s="684" t="s">
        <v>987</v>
      </c>
      <c r="C75" s="685" t="s">
        <v>988</v>
      </c>
      <c r="D75" s="686">
        <v>9800</v>
      </c>
      <c r="E75" s="687">
        <v>9800</v>
      </c>
      <c r="F75" s="688"/>
    </row>
    <row r="76" spans="1:7" ht="15" customHeight="1" x14ac:dyDescent="0.3">
      <c r="A76" s="683">
        <v>72</v>
      </c>
      <c r="B76" s="684" t="s">
        <v>989</v>
      </c>
      <c r="C76" s="685" t="s">
        <v>990</v>
      </c>
      <c r="D76" s="686">
        <v>9800</v>
      </c>
      <c r="E76" s="687">
        <v>9800</v>
      </c>
      <c r="F76" s="688"/>
    </row>
    <row r="77" spans="1:7" ht="66" x14ac:dyDescent="0.3">
      <c r="A77" s="683">
        <v>73</v>
      </c>
      <c r="B77" s="684" t="s">
        <v>991</v>
      </c>
      <c r="C77" s="685" t="s">
        <v>992</v>
      </c>
      <c r="D77" s="686">
        <v>9800</v>
      </c>
      <c r="E77" s="687">
        <v>9676</v>
      </c>
      <c r="F77" s="688"/>
      <c r="G77" s="688"/>
    </row>
    <row r="78" spans="1:7" ht="26.4" x14ac:dyDescent="0.3">
      <c r="A78" s="683">
        <v>74</v>
      </c>
      <c r="B78" s="684" t="s">
        <v>993</v>
      </c>
      <c r="C78" s="685" t="s">
        <v>885</v>
      </c>
      <c r="D78" s="686">
        <v>9600</v>
      </c>
      <c r="E78" s="687">
        <v>9600</v>
      </c>
      <c r="F78" s="688"/>
    </row>
    <row r="79" spans="1:7" x14ac:dyDescent="0.3">
      <c r="A79" s="683">
        <v>75</v>
      </c>
      <c r="B79" s="684" t="s">
        <v>994</v>
      </c>
      <c r="C79" s="685" t="s">
        <v>995</v>
      </c>
      <c r="D79" s="686">
        <v>9500</v>
      </c>
      <c r="E79" s="687">
        <v>9500</v>
      </c>
      <c r="F79" s="688"/>
    </row>
    <row r="80" spans="1:7" ht="14.25" customHeight="1" x14ac:dyDescent="0.3">
      <c r="A80" s="683">
        <v>76</v>
      </c>
      <c r="B80" s="684" t="s">
        <v>996</v>
      </c>
      <c r="C80" s="685" t="s">
        <v>997</v>
      </c>
      <c r="D80" s="686">
        <v>9200</v>
      </c>
      <c r="E80" s="687">
        <v>9200</v>
      </c>
      <c r="F80" s="688"/>
    </row>
    <row r="81" spans="1:16" ht="26.4" x14ac:dyDescent="0.3">
      <c r="A81" s="683">
        <v>77</v>
      </c>
      <c r="B81" s="684" t="s">
        <v>998</v>
      </c>
      <c r="C81" s="685" t="s">
        <v>999</v>
      </c>
      <c r="D81" s="686">
        <v>9200</v>
      </c>
      <c r="E81" s="687">
        <v>9200</v>
      </c>
      <c r="F81" s="688"/>
    </row>
    <row r="82" spans="1:16" x14ac:dyDescent="0.3">
      <c r="A82" s="683">
        <v>78</v>
      </c>
      <c r="B82" s="684" t="s">
        <v>1000</v>
      </c>
      <c r="C82" s="685" t="s">
        <v>1001</v>
      </c>
      <c r="D82" s="686">
        <v>9000</v>
      </c>
      <c r="E82" s="687">
        <v>9000</v>
      </c>
      <c r="F82" s="688"/>
    </row>
    <row r="83" spans="1:16" x14ac:dyDescent="0.3">
      <c r="A83" s="683">
        <v>79</v>
      </c>
      <c r="B83" s="684" t="s">
        <v>1002</v>
      </c>
      <c r="C83" s="685" t="s">
        <v>1003</v>
      </c>
      <c r="D83" s="686">
        <v>9000</v>
      </c>
      <c r="E83" s="687">
        <v>9000</v>
      </c>
      <c r="F83" s="688"/>
    </row>
    <row r="84" spans="1:16" ht="26.4" x14ac:dyDescent="0.3">
      <c r="A84" s="683">
        <v>80</v>
      </c>
      <c r="B84" s="684" t="s">
        <v>1004</v>
      </c>
      <c r="C84" s="685" t="s">
        <v>881</v>
      </c>
      <c r="D84" s="686">
        <v>8880</v>
      </c>
      <c r="E84" s="687">
        <v>8880</v>
      </c>
      <c r="F84" s="688"/>
    </row>
    <row r="85" spans="1:16" x14ac:dyDescent="0.3">
      <c r="A85" s="683">
        <v>81</v>
      </c>
      <c r="B85" s="684" t="s">
        <v>1005</v>
      </c>
      <c r="C85" s="685" t="s">
        <v>1006</v>
      </c>
      <c r="D85" s="686">
        <v>8700</v>
      </c>
      <c r="E85" s="687">
        <v>8700</v>
      </c>
      <c r="F85" s="688"/>
      <c r="G85" s="694"/>
      <c r="H85" s="694"/>
      <c r="I85" s="694"/>
      <c r="J85" s="694"/>
      <c r="K85" s="694"/>
      <c r="L85" s="694"/>
      <c r="M85" s="694"/>
      <c r="N85" s="694"/>
      <c r="O85" s="694"/>
      <c r="P85" s="694"/>
    </row>
    <row r="86" spans="1:16" ht="26.4" x14ac:dyDescent="0.3">
      <c r="A86" s="683">
        <v>82</v>
      </c>
      <c r="B86" s="684" t="s">
        <v>1007</v>
      </c>
      <c r="C86" s="685" t="s">
        <v>1008</v>
      </c>
      <c r="D86" s="686">
        <v>8600</v>
      </c>
      <c r="E86" s="687">
        <v>8600</v>
      </c>
      <c r="F86" s="688"/>
    </row>
    <row r="87" spans="1:16" x14ac:dyDescent="0.3">
      <c r="A87" s="683">
        <v>83</v>
      </c>
      <c r="B87" s="684" t="s">
        <v>1009</v>
      </c>
      <c r="C87" s="685" t="s">
        <v>1010</v>
      </c>
      <c r="D87" s="686">
        <v>8500</v>
      </c>
      <c r="E87" s="687">
        <v>8500</v>
      </c>
      <c r="F87" s="688"/>
    </row>
    <row r="88" spans="1:16" x14ac:dyDescent="0.3">
      <c r="A88" s="683">
        <v>84</v>
      </c>
      <c r="B88" s="684" t="s">
        <v>1011</v>
      </c>
      <c r="C88" s="685" t="s">
        <v>1012</v>
      </c>
      <c r="D88" s="686">
        <v>8500</v>
      </c>
      <c r="E88" s="687">
        <v>8500</v>
      </c>
      <c r="F88" s="688"/>
    </row>
    <row r="89" spans="1:16" x14ac:dyDescent="0.3">
      <c r="A89" s="683">
        <v>85</v>
      </c>
      <c r="B89" s="684" t="s">
        <v>1013</v>
      </c>
      <c r="C89" s="685" t="s">
        <v>1014</v>
      </c>
      <c r="D89" s="686">
        <v>8500</v>
      </c>
      <c r="E89" s="687">
        <v>8453.65</v>
      </c>
      <c r="F89" s="688"/>
      <c r="G89" s="688"/>
    </row>
    <row r="90" spans="1:16" ht="26.4" x14ac:dyDescent="0.3">
      <c r="A90" s="683">
        <v>86</v>
      </c>
      <c r="B90" s="684" t="s">
        <v>1015</v>
      </c>
      <c r="C90" s="685" t="s">
        <v>1016</v>
      </c>
      <c r="D90" s="686">
        <v>8000</v>
      </c>
      <c r="E90" s="687">
        <v>8000</v>
      </c>
      <c r="F90" s="688"/>
    </row>
    <row r="91" spans="1:16" ht="26.4" x14ac:dyDescent="0.3">
      <c r="A91" s="683">
        <v>87</v>
      </c>
      <c r="B91" s="684" t="s">
        <v>1017</v>
      </c>
      <c r="C91" s="685" t="s">
        <v>1018</v>
      </c>
      <c r="D91" s="686">
        <v>8000</v>
      </c>
      <c r="E91" s="687">
        <v>8000</v>
      </c>
      <c r="F91" s="688"/>
    </row>
    <row r="92" spans="1:16" x14ac:dyDescent="0.3">
      <c r="A92" s="683">
        <v>88</v>
      </c>
      <c r="B92" s="684" t="s">
        <v>1019</v>
      </c>
      <c r="C92" s="685" t="s">
        <v>1020</v>
      </c>
      <c r="D92" s="686">
        <v>8000</v>
      </c>
      <c r="E92" s="687">
        <v>7995.02</v>
      </c>
      <c r="F92" s="688"/>
      <c r="G92" s="688"/>
    </row>
    <row r="93" spans="1:16" ht="66" x14ac:dyDescent="0.3">
      <c r="A93" s="683">
        <v>89</v>
      </c>
      <c r="B93" s="684" t="s">
        <v>1021</v>
      </c>
      <c r="C93" s="685" t="s">
        <v>1022</v>
      </c>
      <c r="D93" s="686">
        <v>7700</v>
      </c>
      <c r="E93" s="687">
        <v>7700</v>
      </c>
      <c r="F93" s="688"/>
    </row>
    <row r="94" spans="1:16" x14ac:dyDescent="0.3">
      <c r="A94" s="683">
        <v>90</v>
      </c>
      <c r="B94" s="684" t="s">
        <v>1023</v>
      </c>
      <c r="C94" s="685" t="s">
        <v>1024</v>
      </c>
      <c r="D94" s="686">
        <v>7500</v>
      </c>
      <c r="E94" s="687">
        <v>7500</v>
      </c>
      <c r="F94" s="688"/>
    </row>
    <row r="95" spans="1:16" x14ac:dyDescent="0.3">
      <c r="A95" s="683">
        <v>91</v>
      </c>
      <c r="B95" s="684" t="s">
        <v>1025</v>
      </c>
      <c r="C95" s="685" t="s">
        <v>1026</v>
      </c>
      <c r="D95" s="686">
        <v>7500</v>
      </c>
      <c r="E95" s="687">
        <v>7500</v>
      </c>
      <c r="F95" s="688"/>
    </row>
    <row r="96" spans="1:16" ht="39.6" x14ac:dyDescent="0.3">
      <c r="A96" s="683">
        <v>92</v>
      </c>
      <c r="B96" s="684" t="s">
        <v>1027</v>
      </c>
      <c r="C96" s="685" t="s">
        <v>881</v>
      </c>
      <c r="D96" s="686">
        <v>7400</v>
      </c>
      <c r="E96" s="687">
        <v>7400</v>
      </c>
      <c r="F96" s="688"/>
    </row>
    <row r="97" spans="1:6" x14ac:dyDescent="0.3">
      <c r="A97" s="683">
        <v>93</v>
      </c>
      <c r="B97" s="684" t="s">
        <v>1028</v>
      </c>
      <c r="C97" s="685" t="s">
        <v>1029</v>
      </c>
      <c r="D97" s="686">
        <v>7200</v>
      </c>
      <c r="E97" s="687">
        <v>7200</v>
      </c>
      <c r="F97" s="688"/>
    </row>
    <row r="98" spans="1:6" ht="26.4" x14ac:dyDescent="0.3">
      <c r="A98" s="683">
        <v>94</v>
      </c>
      <c r="B98" s="684" t="s">
        <v>1030</v>
      </c>
      <c r="C98" s="685" t="s">
        <v>885</v>
      </c>
      <c r="D98" s="686">
        <v>7156</v>
      </c>
      <c r="E98" s="687">
        <v>7156</v>
      </c>
      <c r="F98" s="688"/>
    </row>
    <row r="99" spans="1:6" ht="26.4" x14ac:dyDescent="0.3">
      <c r="A99" s="683">
        <v>95</v>
      </c>
      <c r="B99" s="684" t="s">
        <v>1031</v>
      </c>
      <c r="C99" s="685" t="s">
        <v>1032</v>
      </c>
      <c r="D99" s="686">
        <v>7000</v>
      </c>
      <c r="E99" s="687">
        <v>7000</v>
      </c>
      <c r="F99" s="688"/>
    </row>
    <row r="100" spans="1:6" x14ac:dyDescent="0.3">
      <c r="A100" s="683">
        <v>96</v>
      </c>
      <c r="B100" s="684" t="s">
        <v>1033</v>
      </c>
      <c r="C100" s="685" t="s">
        <v>1034</v>
      </c>
      <c r="D100" s="686">
        <v>7000</v>
      </c>
      <c r="E100" s="687">
        <v>7000</v>
      </c>
      <c r="F100" s="688"/>
    </row>
    <row r="101" spans="1:6" x14ac:dyDescent="0.3">
      <c r="A101" s="683">
        <v>97</v>
      </c>
      <c r="B101" s="684" t="s">
        <v>1035</v>
      </c>
      <c r="C101" s="685" t="s">
        <v>1036</v>
      </c>
      <c r="D101" s="686">
        <v>7000</v>
      </c>
      <c r="E101" s="687">
        <v>7000</v>
      </c>
      <c r="F101" s="688"/>
    </row>
    <row r="102" spans="1:6" ht="12.75" customHeight="1" x14ac:dyDescent="0.3">
      <c r="A102" s="683">
        <v>98</v>
      </c>
      <c r="B102" s="684" t="s">
        <v>1037</v>
      </c>
      <c r="C102" s="685" t="s">
        <v>1038</v>
      </c>
      <c r="D102" s="686">
        <v>7000</v>
      </c>
      <c r="E102" s="687">
        <v>7000</v>
      </c>
      <c r="F102" s="688"/>
    </row>
    <row r="103" spans="1:6" ht="26.4" x14ac:dyDescent="0.3">
      <c r="A103" s="683">
        <v>99</v>
      </c>
      <c r="B103" s="684" t="s">
        <v>1039</v>
      </c>
      <c r="C103" s="685" t="s">
        <v>1040</v>
      </c>
      <c r="D103" s="686">
        <v>6700</v>
      </c>
      <c r="E103" s="687">
        <v>6700</v>
      </c>
      <c r="F103" s="688"/>
    </row>
    <row r="104" spans="1:6" ht="33" customHeight="1" x14ac:dyDescent="0.3">
      <c r="A104" s="683">
        <v>100</v>
      </c>
      <c r="B104" s="684" t="s">
        <v>1041</v>
      </c>
      <c r="C104" s="685" t="s">
        <v>1042</v>
      </c>
      <c r="D104" s="686">
        <v>6500</v>
      </c>
      <c r="E104" s="687">
        <v>6500</v>
      </c>
      <c r="F104" s="688"/>
    </row>
    <row r="105" spans="1:6" ht="26.4" x14ac:dyDescent="0.3">
      <c r="A105" s="683">
        <v>101</v>
      </c>
      <c r="B105" s="684" t="s">
        <v>1043</v>
      </c>
      <c r="C105" s="685" t="s">
        <v>1044</v>
      </c>
      <c r="D105" s="686">
        <v>6500</v>
      </c>
      <c r="E105" s="687">
        <v>6500</v>
      </c>
      <c r="F105" s="688"/>
    </row>
    <row r="106" spans="1:6" ht="26.4" x14ac:dyDescent="0.3">
      <c r="A106" s="683">
        <v>102</v>
      </c>
      <c r="B106" s="684" t="s">
        <v>1045</v>
      </c>
      <c r="C106" s="685" t="s">
        <v>1046</v>
      </c>
      <c r="D106" s="686">
        <v>6300</v>
      </c>
      <c r="E106" s="687">
        <v>6300</v>
      </c>
      <c r="F106" s="688"/>
    </row>
    <row r="107" spans="1:6" ht="26.4" x14ac:dyDescent="0.3">
      <c r="A107" s="683">
        <v>103</v>
      </c>
      <c r="B107" s="684" t="s">
        <v>1047</v>
      </c>
      <c r="C107" s="685" t="s">
        <v>1048</v>
      </c>
      <c r="D107" s="686">
        <v>6200</v>
      </c>
      <c r="E107" s="687">
        <v>6200</v>
      </c>
      <c r="F107" s="688"/>
    </row>
    <row r="108" spans="1:6" ht="26.4" x14ac:dyDescent="0.3">
      <c r="A108" s="683">
        <v>104</v>
      </c>
      <c r="B108" s="684" t="s">
        <v>1049</v>
      </c>
      <c r="C108" s="685" t="s">
        <v>1050</v>
      </c>
      <c r="D108" s="686">
        <v>6100</v>
      </c>
      <c r="E108" s="687">
        <v>6100</v>
      </c>
      <c r="F108" s="688"/>
    </row>
    <row r="109" spans="1:6" ht="26.4" x14ac:dyDescent="0.3">
      <c r="A109" s="683">
        <v>105</v>
      </c>
      <c r="B109" s="684" t="s">
        <v>1051</v>
      </c>
      <c r="C109" s="685" t="s">
        <v>1052</v>
      </c>
      <c r="D109" s="686">
        <v>6000</v>
      </c>
      <c r="E109" s="687">
        <v>6000</v>
      </c>
      <c r="F109" s="688"/>
    </row>
    <row r="110" spans="1:6" ht="26.4" x14ac:dyDescent="0.3">
      <c r="A110" s="683">
        <v>106</v>
      </c>
      <c r="B110" s="684" t="s">
        <v>1053</v>
      </c>
      <c r="C110" s="685" t="s">
        <v>1054</v>
      </c>
      <c r="D110" s="686">
        <v>6000</v>
      </c>
      <c r="E110" s="687">
        <v>6000</v>
      </c>
      <c r="F110" s="688"/>
    </row>
    <row r="111" spans="1:6" ht="26.4" x14ac:dyDescent="0.3">
      <c r="A111" s="683">
        <v>107</v>
      </c>
      <c r="B111" s="684" t="s">
        <v>1055</v>
      </c>
      <c r="C111" s="685" t="s">
        <v>1056</v>
      </c>
      <c r="D111" s="686">
        <v>6000</v>
      </c>
      <c r="E111" s="687">
        <v>6000</v>
      </c>
      <c r="F111" s="688"/>
    </row>
    <row r="112" spans="1:6" ht="26.4" x14ac:dyDescent="0.3">
      <c r="A112" s="683">
        <v>108</v>
      </c>
      <c r="B112" s="684" t="s">
        <v>1057</v>
      </c>
      <c r="C112" s="685" t="s">
        <v>1058</v>
      </c>
      <c r="D112" s="686">
        <v>6000</v>
      </c>
      <c r="E112" s="687">
        <v>6000</v>
      </c>
      <c r="F112" s="688"/>
    </row>
    <row r="113" spans="1:16" ht="26.4" x14ac:dyDescent="0.3">
      <c r="A113" s="683">
        <v>109</v>
      </c>
      <c r="B113" s="684" t="s">
        <v>1059</v>
      </c>
      <c r="C113" s="685" t="s">
        <v>1060</v>
      </c>
      <c r="D113" s="686">
        <v>6000</v>
      </c>
      <c r="E113" s="687">
        <v>5985.44</v>
      </c>
      <c r="F113" s="688"/>
      <c r="G113" s="688"/>
    </row>
    <row r="114" spans="1:16" ht="26.4" x14ac:dyDescent="0.3">
      <c r="A114" s="683">
        <v>110</v>
      </c>
      <c r="B114" s="684" t="s">
        <v>1061</v>
      </c>
      <c r="C114" s="685" t="s">
        <v>1062</v>
      </c>
      <c r="D114" s="686">
        <v>6000</v>
      </c>
      <c r="E114" s="687">
        <v>5928</v>
      </c>
      <c r="F114" s="688"/>
      <c r="G114" s="688"/>
    </row>
    <row r="115" spans="1:16" ht="26.4" x14ac:dyDescent="0.3">
      <c r="A115" s="683">
        <v>111</v>
      </c>
      <c r="B115" s="684" t="s">
        <v>1063</v>
      </c>
      <c r="C115" s="685" t="s">
        <v>1064</v>
      </c>
      <c r="D115" s="686">
        <v>6200</v>
      </c>
      <c r="E115" s="687">
        <v>5916</v>
      </c>
      <c r="F115" s="688"/>
      <c r="G115" s="688"/>
    </row>
    <row r="116" spans="1:16" x14ac:dyDescent="0.3">
      <c r="A116" s="683">
        <v>112</v>
      </c>
      <c r="B116" s="684" t="s">
        <v>1065</v>
      </c>
      <c r="C116" s="685" t="s">
        <v>1066</v>
      </c>
      <c r="D116" s="686">
        <v>5800</v>
      </c>
      <c r="E116" s="687">
        <v>5800</v>
      </c>
      <c r="F116" s="688"/>
    </row>
    <row r="117" spans="1:16" x14ac:dyDescent="0.3">
      <c r="A117" s="683">
        <v>113</v>
      </c>
      <c r="B117" s="684" t="s">
        <v>1067</v>
      </c>
      <c r="C117" s="685" t="s">
        <v>1068</v>
      </c>
      <c r="D117" s="686">
        <v>5700</v>
      </c>
      <c r="E117" s="687">
        <v>5700</v>
      </c>
      <c r="F117" s="688"/>
    </row>
    <row r="118" spans="1:16" ht="26.4" x14ac:dyDescent="0.3">
      <c r="A118" s="683">
        <v>114</v>
      </c>
      <c r="B118" s="684" t="s">
        <v>1069</v>
      </c>
      <c r="C118" s="685" t="s">
        <v>881</v>
      </c>
      <c r="D118" s="686">
        <v>5550</v>
      </c>
      <c r="E118" s="687">
        <v>5550</v>
      </c>
      <c r="F118" s="688"/>
    </row>
    <row r="119" spans="1:16" ht="26.4" x14ac:dyDescent="0.3">
      <c r="A119" s="683">
        <v>115</v>
      </c>
      <c r="B119" s="684" t="s">
        <v>1070</v>
      </c>
      <c r="C119" s="685" t="s">
        <v>1071</v>
      </c>
      <c r="D119" s="686">
        <v>5500</v>
      </c>
      <c r="E119" s="687">
        <v>5500</v>
      </c>
      <c r="F119" s="688"/>
    </row>
    <row r="120" spans="1:16" x14ac:dyDescent="0.3">
      <c r="A120" s="683">
        <v>116</v>
      </c>
      <c r="B120" s="684" t="s">
        <v>1072</v>
      </c>
      <c r="C120" s="685" t="s">
        <v>1073</v>
      </c>
      <c r="D120" s="686">
        <v>5500</v>
      </c>
      <c r="E120" s="687">
        <v>5500</v>
      </c>
      <c r="F120" s="688"/>
    </row>
    <row r="121" spans="1:16" x14ac:dyDescent="0.3">
      <c r="A121" s="683">
        <v>117</v>
      </c>
      <c r="B121" s="684" t="s">
        <v>1074</v>
      </c>
      <c r="C121" s="685" t="s">
        <v>1075</v>
      </c>
      <c r="D121" s="686">
        <v>5500</v>
      </c>
      <c r="E121" s="687">
        <v>5500</v>
      </c>
      <c r="F121" s="688"/>
    </row>
    <row r="122" spans="1:16" ht="26.4" x14ac:dyDescent="0.3">
      <c r="A122" s="683">
        <v>118</v>
      </c>
      <c r="B122" s="684" t="s">
        <v>1076</v>
      </c>
      <c r="C122" s="685" t="s">
        <v>1077</v>
      </c>
      <c r="D122" s="686">
        <v>5500</v>
      </c>
      <c r="E122" s="687">
        <v>5500</v>
      </c>
      <c r="F122" s="688"/>
    </row>
    <row r="123" spans="1:16" ht="32.25" customHeight="1" x14ac:dyDescent="0.3">
      <c r="A123" s="683">
        <v>119</v>
      </c>
      <c r="B123" s="684" t="s">
        <v>1078</v>
      </c>
      <c r="C123" s="685" t="s">
        <v>1079</v>
      </c>
      <c r="D123" s="686">
        <v>5500</v>
      </c>
      <c r="E123" s="687">
        <v>5500</v>
      </c>
      <c r="F123" s="688"/>
    </row>
    <row r="124" spans="1:16" ht="26.4" x14ac:dyDescent="0.3">
      <c r="A124" s="683">
        <v>120</v>
      </c>
      <c r="B124" s="684" t="s">
        <v>1080</v>
      </c>
      <c r="C124" s="685" t="s">
        <v>885</v>
      </c>
      <c r="D124" s="686">
        <v>5297.78</v>
      </c>
      <c r="E124" s="687">
        <v>5297.78</v>
      </c>
      <c r="F124" s="688"/>
    </row>
    <row r="125" spans="1:16" x14ac:dyDescent="0.3">
      <c r="A125" s="683">
        <v>121</v>
      </c>
      <c r="B125" s="684" t="s">
        <v>1081</v>
      </c>
      <c r="C125" s="685" t="s">
        <v>1082</v>
      </c>
      <c r="D125" s="686">
        <v>5000</v>
      </c>
      <c r="E125" s="687">
        <v>5000</v>
      </c>
      <c r="F125" s="688"/>
      <c r="G125" s="694"/>
      <c r="H125" s="694"/>
      <c r="I125" s="694"/>
      <c r="J125" s="694"/>
      <c r="K125" s="694"/>
      <c r="L125" s="694"/>
      <c r="M125" s="694"/>
      <c r="N125" s="694"/>
      <c r="O125" s="694"/>
      <c r="P125" s="694"/>
    </row>
    <row r="126" spans="1:16" x14ac:dyDescent="0.3">
      <c r="A126" s="683">
        <v>122</v>
      </c>
      <c r="B126" s="684" t="s">
        <v>1083</v>
      </c>
      <c r="C126" s="685" t="s">
        <v>1084</v>
      </c>
      <c r="D126" s="686">
        <v>5000</v>
      </c>
      <c r="E126" s="687">
        <v>5000</v>
      </c>
      <c r="F126" s="688"/>
    </row>
    <row r="127" spans="1:16" x14ac:dyDescent="0.3">
      <c r="A127" s="683">
        <v>123</v>
      </c>
      <c r="B127" s="684" t="s">
        <v>1085</v>
      </c>
      <c r="C127" s="685" t="s">
        <v>1086</v>
      </c>
      <c r="D127" s="686">
        <v>5000</v>
      </c>
      <c r="E127" s="687">
        <v>5000</v>
      </c>
      <c r="F127" s="688"/>
    </row>
    <row r="128" spans="1:16" x14ac:dyDescent="0.3">
      <c r="A128" s="683">
        <v>124</v>
      </c>
      <c r="B128" s="684" t="s">
        <v>1087</v>
      </c>
      <c r="C128" s="685" t="s">
        <v>1088</v>
      </c>
      <c r="D128" s="686">
        <v>5000</v>
      </c>
      <c r="E128" s="687">
        <v>5000</v>
      </c>
      <c r="F128" s="688"/>
    </row>
    <row r="129" spans="1:16" x14ac:dyDescent="0.3">
      <c r="A129" s="683">
        <v>125</v>
      </c>
      <c r="B129" s="684" t="s">
        <v>1089</v>
      </c>
      <c r="C129" s="700" t="s">
        <v>1090</v>
      </c>
      <c r="D129" s="686">
        <v>5000</v>
      </c>
      <c r="E129" s="687">
        <v>4995</v>
      </c>
      <c r="F129" s="688"/>
      <c r="G129" s="688"/>
    </row>
    <row r="130" spans="1:16" x14ac:dyDescent="0.3">
      <c r="A130" s="683">
        <v>126</v>
      </c>
      <c r="B130" s="684" t="s">
        <v>1091</v>
      </c>
      <c r="C130" s="685" t="s">
        <v>1092</v>
      </c>
      <c r="D130" s="686">
        <v>5000</v>
      </c>
      <c r="E130" s="687">
        <v>4962</v>
      </c>
      <c r="F130" s="688"/>
      <c r="G130" s="688"/>
    </row>
    <row r="131" spans="1:16" ht="26.4" x14ac:dyDescent="0.3">
      <c r="A131" s="683">
        <v>127</v>
      </c>
      <c r="B131" s="684" t="s">
        <v>1093</v>
      </c>
      <c r="C131" s="685" t="s">
        <v>1094</v>
      </c>
      <c r="D131" s="686">
        <v>4900</v>
      </c>
      <c r="E131" s="687">
        <v>4900</v>
      </c>
      <c r="F131" s="688"/>
    </row>
    <row r="132" spans="1:16" x14ac:dyDescent="0.3">
      <c r="A132" s="683">
        <v>128</v>
      </c>
      <c r="B132" s="684" t="s">
        <v>1095</v>
      </c>
      <c r="C132" s="685" t="s">
        <v>1096</v>
      </c>
      <c r="D132" s="686">
        <v>4900</v>
      </c>
      <c r="E132" s="687">
        <v>4900</v>
      </c>
      <c r="F132" s="688"/>
    </row>
    <row r="133" spans="1:16" ht="39.6" x14ac:dyDescent="0.3">
      <c r="A133" s="683">
        <v>129</v>
      </c>
      <c r="B133" s="684" t="s">
        <v>1097</v>
      </c>
      <c r="C133" s="685" t="s">
        <v>1098</v>
      </c>
      <c r="D133" s="686">
        <v>4900</v>
      </c>
      <c r="E133" s="687">
        <v>4900</v>
      </c>
      <c r="F133" s="688"/>
    </row>
    <row r="134" spans="1:16" x14ac:dyDescent="0.3">
      <c r="A134" s="683">
        <v>130</v>
      </c>
      <c r="B134" s="684" t="s">
        <v>1099</v>
      </c>
      <c r="C134" s="685" t="s">
        <v>1100</v>
      </c>
      <c r="D134" s="686">
        <v>4900</v>
      </c>
      <c r="E134" s="687">
        <v>4900</v>
      </c>
      <c r="F134" s="688"/>
    </row>
    <row r="135" spans="1:16" ht="26.4" x14ac:dyDescent="0.3">
      <c r="A135" s="683">
        <v>131</v>
      </c>
      <c r="B135" s="684" t="s">
        <v>1101</v>
      </c>
      <c r="C135" s="685" t="s">
        <v>1102</v>
      </c>
      <c r="D135" s="686">
        <v>4800</v>
      </c>
      <c r="E135" s="687">
        <v>4800</v>
      </c>
      <c r="F135" s="688"/>
    </row>
    <row r="136" spans="1:16" ht="12.75" customHeight="1" x14ac:dyDescent="0.3">
      <c r="A136" s="683">
        <v>132</v>
      </c>
      <c r="B136" s="684" t="s">
        <v>1103</v>
      </c>
      <c r="C136" s="685" t="s">
        <v>1104</v>
      </c>
      <c r="D136" s="686">
        <v>4550</v>
      </c>
      <c r="E136" s="687">
        <v>4550</v>
      </c>
      <c r="F136" s="688"/>
    </row>
    <row r="137" spans="1:16" ht="12.75" customHeight="1" x14ac:dyDescent="0.3">
      <c r="A137" s="683">
        <v>133</v>
      </c>
      <c r="B137" s="684" t="s">
        <v>1105</v>
      </c>
      <c r="C137" s="685" t="s">
        <v>1106</v>
      </c>
      <c r="D137" s="686">
        <v>4500</v>
      </c>
      <c r="E137" s="687">
        <v>4500</v>
      </c>
      <c r="F137" s="688"/>
    </row>
    <row r="138" spans="1:16" ht="26.4" x14ac:dyDescent="0.3">
      <c r="A138" s="683">
        <v>134</v>
      </c>
      <c r="B138" s="684" t="s">
        <v>1107</v>
      </c>
      <c r="C138" s="685" t="s">
        <v>1108</v>
      </c>
      <c r="D138" s="686">
        <v>4500</v>
      </c>
      <c r="E138" s="687">
        <v>4500</v>
      </c>
      <c r="F138" s="688"/>
    </row>
    <row r="139" spans="1:16" x14ac:dyDescent="0.3">
      <c r="A139" s="683">
        <v>135</v>
      </c>
      <c r="B139" s="684" t="s">
        <v>1109</v>
      </c>
      <c r="C139" s="685" t="s">
        <v>1110</v>
      </c>
      <c r="D139" s="686">
        <v>4500</v>
      </c>
      <c r="E139" s="687">
        <v>4500</v>
      </c>
      <c r="F139" s="688"/>
    </row>
    <row r="140" spans="1:16" x14ac:dyDescent="0.3">
      <c r="A140" s="683">
        <v>136</v>
      </c>
      <c r="B140" s="684" t="s">
        <v>1111</v>
      </c>
      <c r="C140" s="685" t="s">
        <v>1112</v>
      </c>
      <c r="D140" s="686">
        <v>4500</v>
      </c>
      <c r="E140" s="687">
        <v>4500</v>
      </c>
      <c r="F140" s="688"/>
    </row>
    <row r="141" spans="1:16" ht="26.4" x14ac:dyDescent="0.3">
      <c r="A141" s="683">
        <v>137</v>
      </c>
      <c r="B141" s="684" t="s">
        <v>1113</v>
      </c>
      <c r="C141" s="685" t="s">
        <v>1114</v>
      </c>
      <c r="D141" s="686">
        <v>4500</v>
      </c>
      <c r="E141" s="687">
        <v>4500</v>
      </c>
      <c r="F141" s="688"/>
    </row>
    <row r="142" spans="1:16" ht="39.6" x14ac:dyDescent="0.3">
      <c r="A142" s="683">
        <v>138</v>
      </c>
      <c r="B142" s="684" t="s">
        <v>1115</v>
      </c>
      <c r="C142" s="685" t="s">
        <v>1116</v>
      </c>
      <c r="D142" s="686">
        <v>4300</v>
      </c>
      <c r="E142" s="687">
        <v>4300</v>
      </c>
      <c r="F142" s="688"/>
      <c r="G142" s="694"/>
      <c r="H142" s="694"/>
      <c r="I142" s="694"/>
      <c r="J142" s="694"/>
      <c r="K142" s="694"/>
      <c r="L142" s="694"/>
      <c r="M142" s="694"/>
      <c r="N142" s="694"/>
      <c r="O142" s="694"/>
      <c r="P142" s="694"/>
    </row>
    <row r="143" spans="1:16" ht="34.5" customHeight="1" x14ac:dyDescent="0.3">
      <c r="A143" s="683">
        <v>139</v>
      </c>
      <c r="B143" s="684" t="s">
        <v>1117</v>
      </c>
      <c r="C143" s="685" t="s">
        <v>1118</v>
      </c>
      <c r="D143" s="686">
        <v>4300</v>
      </c>
      <c r="E143" s="687">
        <v>4300</v>
      </c>
      <c r="F143" s="688"/>
    </row>
    <row r="144" spans="1:16" ht="26.4" x14ac:dyDescent="0.3">
      <c r="A144" s="683">
        <v>140</v>
      </c>
      <c r="B144" s="684" t="s">
        <v>1119</v>
      </c>
      <c r="C144" s="685" t="s">
        <v>885</v>
      </c>
      <c r="D144" s="686">
        <v>4230</v>
      </c>
      <c r="E144" s="687">
        <v>4230</v>
      </c>
      <c r="F144" s="688"/>
    </row>
    <row r="145" spans="1:6" x14ac:dyDescent="0.3">
      <c r="A145" s="683">
        <v>141</v>
      </c>
      <c r="B145" s="684" t="s">
        <v>1120</v>
      </c>
      <c r="C145" s="685" t="s">
        <v>1121</v>
      </c>
      <c r="D145" s="686">
        <v>4200</v>
      </c>
      <c r="E145" s="687">
        <v>4200</v>
      </c>
      <c r="F145" s="688"/>
    </row>
    <row r="146" spans="1:6" x14ac:dyDescent="0.3">
      <c r="A146" s="683">
        <v>142</v>
      </c>
      <c r="B146" s="684" t="s">
        <v>1122</v>
      </c>
      <c r="C146" s="685" t="s">
        <v>1123</v>
      </c>
      <c r="D146" s="686">
        <v>4200</v>
      </c>
      <c r="E146" s="687">
        <v>4200</v>
      </c>
      <c r="F146" s="688"/>
    </row>
    <row r="147" spans="1:6" ht="26.4" x14ac:dyDescent="0.3">
      <c r="A147" s="683">
        <v>143</v>
      </c>
      <c r="B147" s="684" t="s">
        <v>1124</v>
      </c>
      <c r="C147" s="685" t="s">
        <v>885</v>
      </c>
      <c r="D147" s="686">
        <v>4030</v>
      </c>
      <c r="E147" s="687">
        <v>4030</v>
      </c>
      <c r="F147" s="688"/>
    </row>
    <row r="148" spans="1:6" x14ac:dyDescent="0.3">
      <c r="A148" s="683">
        <v>144</v>
      </c>
      <c r="B148" s="684" t="s">
        <v>1125</v>
      </c>
      <c r="C148" s="685" t="s">
        <v>1126</v>
      </c>
      <c r="D148" s="686">
        <v>4000</v>
      </c>
      <c r="E148" s="687">
        <v>4000</v>
      </c>
      <c r="F148" s="688"/>
    </row>
    <row r="149" spans="1:6" x14ac:dyDescent="0.3">
      <c r="A149" s="683">
        <v>145</v>
      </c>
      <c r="B149" s="684" t="s">
        <v>1127</v>
      </c>
      <c r="C149" s="685" t="s">
        <v>1128</v>
      </c>
      <c r="D149" s="686">
        <v>4000</v>
      </c>
      <c r="E149" s="687">
        <v>4000</v>
      </c>
      <c r="F149" s="688"/>
    </row>
    <row r="150" spans="1:6" ht="26.4" x14ac:dyDescent="0.3">
      <c r="A150" s="683">
        <v>146</v>
      </c>
      <c r="B150" s="684" t="s">
        <v>1129</v>
      </c>
      <c r="C150" s="685" t="s">
        <v>1130</v>
      </c>
      <c r="D150" s="686">
        <v>4000</v>
      </c>
      <c r="E150" s="687">
        <v>4000</v>
      </c>
      <c r="F150" s="688"/>
    </row>
    <row r="151" spans="1:6" x14ac:dyDescent="0.3">
      <c r="A151" s="683">
        <v>147</v>
      </c>
      <c r="B151" s="684" t="s">
        <v>1131</v>
      </c>
      <c r="C151" s="685" t="s">
        <v>1132</v>
      </c>
      <c r="D151" s="686">
        <v>4000</v>
      </c>
      <c r="E151" s="687">
        <v>4000</v>
      </c>
      <c r="F151" s="688"/>
    </row>
    <row r="152" spans="1:6" ht="26.4" x14ac:dyDescent="0.3">
      <c r="A152" s="683">
        <v>148</v>
      </c>
      <c r="B152" s="684" t="s">
        <v>1133</v>
      </c>
      <c r="C152" s="685" t="s">
        <v>1134</v>
      </c>
      <c r="D152" s="686">
        <v>4000</v>
      </c>
      <c r="E152" s="687">
        <v>4000</v>
      </c>
      <c r="F152" s="688"/>
    </row>
    <row r="153" spans="1:6" x14ac:dyDescent="0.3">
      <c r="A153" s="683">
        <v>149</v>
      </c>
      <c r="B153" s="684" t="s">
        <v>1135</v>
      </c>
      <c r="C153" s="685" t="s">
        <v>1136</v>
      </c>
      <c r="D153" s="686">
        <v>4000</v>
      </c>
      <c r="E153" s="687">
        <v>4000</v>
      </c>
      <c r="F153" s="688"/>
    </row>
    <row r="154" spans="1:6" x14ac:dyDescent="0.3">
      <c r="A154" s="683">
        <v>150</v>
      </c>
      <c r="B154" s="684" t="s">
        <v>1137</v>
      </c>
      <c r="C154" s="685" t="s">
        <v>1138</v>
      </c>
      <c r="D154" s="686">
        <v>3900</v>
      </c>
      <c r="E154" s="687">
        <v>3900</v>
      </c>
      <c r="F154" s="688"/>
    </row>
    <row r="155" spans="1:6" ht="52.8" x14ac:dyDescent="0.3">
      <c r="A155" s="683">
        <v>151</v>
      </c>
      <c r="B155" s="684" t="s">
        <v>1139</v>
      </c>
      <c r="C155" s="685" t="s">
        <v>1140</v>
      </c>
      <c r="D155" s="686">
        <v>3800</v>
      </c>
      <c r="E155" s="687">
        <v>3800</v>
      </c>
      <c r="F155" s="688"/>
    </row>
    <row r="156" spans="1:6" x14ac:dyDescent="0.3">
      <c r="A156" s="683">
        <v>152</v>
      </c>
      <c r="B156" s="684" t="s">
        <v>1141</v>
      </c>
      <c r="C156" s="685" t="s">
        <v>1142</v>
      </c>
      <c r="D156" s="686">
        <v>3750</v>
      </c>
      <c r="E156" s="687">
        <v>3750</v>
      </c>
      <c r="F156" s="688"/>
    </row>
    <row r="157" spans="1:6" x14ac:dyDescent="0.3">
      <c r="A157" s="683">
        <v>153</v>
      </c>
      <c r="B157" s="684" t="s">
        <v>1143</v>
      </c>
      <c r="C157" s="685" t="s">
        <v>1144</v>
      </c>
      <c r="D157" s="686">
        <v>3600</v>
      </c>
      <c r="E157" s="687">
        <v>3600</v>
      </c>
      <c r="F157" s="688"/>
    </row>
    <row r="158" spans="1:6" ht="26.4" x14ac:dyDescent="0.3">
      <c r="A158" s="683">
        <v>154</v>
      </c>
      <c r="B158" s="684" t="s">
        <v>1145</v>
      </c>
      <c r="C158" s="685" t="s">
        <v>1146</v>
      </c>
      <c r="D158" s="686">
        <v>3500</v>
      </c>
      <c r="E158" s="687">
        <v>3500</v>
      </c>
      <c r="F158" s="688"/>
    </row>
    <row r="159" spans="1:6" x14ac:dyDescent="0.3">
      <c r="A159" s="683">
        <v>155</v>
      </c>
      <c r="B159" s="684" t="s">
        <v>1147</v>
      </c>
      <c r="C159" s="685" t="s">
        <v>1148</v>
      </c>
      <c r="D159" s="686">
        <v>3500</v>
      </c>
      <c r="E159" s="687">
        <v>3500</v>
      </c>
      <c r="F159" s="688"/>
    </row>
    <row r="160" spans="1:6" x14ac:dyDescent="0.3">
      <c r="A160" s="683">
        <v>156</v>
      </c>
      <c r="B160" s="684" t="s">
        <v>1149</v>
      </c>
      <c r="C160" s="685" t="s">
        <v>1150</v>
      </c>
      <c r="D160" s="686">
        <v>3500</v>
      </c>
      <c r="E160" s="687">
        <v>3500</v>
      </c>
      <c r="F160" s="688"/>
    </row>
    <row r="161" spans="1:16" ht="26.4" x14ac:dyDescent="0.3">
      <c r="A161" s="683">
        <v>157</v>
      </c>
      <c r="B161" s="684" t="s">
        <v>1151</v>
      </c>
      <c r="C161" s="685" t="s">
        <v>1152</v>
      </c>
      <c r="D161" s="686">
        <v>3500</v>
      </c>
      <c r="E161" s="687">
        <v>3500</v>
      </c>
      <c r="F161" s="688"/>
    </row>
    <row r="162" spans="1:16" x14ac:dyDescent="0.3">
      <c r="A162" s="683">
        <v>158</v>
      </c>
      <c r="B162" s="684" t="s">
        <v>1153</v>
      </c>
      <c r="C162" s="685" t="s">
        <v>1154</v>
      </c>
      <c r="D162" s="686">
        <v>3500</v>
      </c>
      <c r="E162" s="687">
        <v>3500</v>
      </c>
      <c r="F162" s="688"/>
    </row>
    <row r="163" spans="1:16" ht="26.4" x14ac:dyDescent="0.3">
      <c r="A163" s="683">
        <v>159</v>
      </c>
      <c r="B163" s="684" t="s">
        <v>1155</v>
      </c>
      <c r="C163" s="685" t="s">
        <v>1156</v>
      </c>
      <c r="D163" s="686">
        <v>3500</v>
      </c>
      <c r="E163" s="687">
        <v>3500</v>
      </c>
      <c r="F163" s="688"/>
    </row>
    <row r="164" spans="1:16" ht="39.6" x14ac:dyDescent="0.3">
      <c r="A164" s="683">
        <v>160</v>
      </c>
      <c r="B164" s="684" t="s">
        <v>1157</v>
      </c>
      <c r="C164" s="685" t="s">
        <v>1158</v>
      </c>
      <c r="D164" s="686">
        <v>3500</v>
      </c>
      <c r="E164" s="687">
        <v>3500</v>
      </c>
      <c r="F164" s="688"/>
    </row>
    <row r="165" spans="1:16" x14ac:dyDescent="0.3">
      <c r="A165" s="683">
        <v>161</v>
      </c>
      <c r="B165" s="684" t="s">
        <v>1159</v>
      </c>
      <c r="C165" s="685" t="s">
        <v>1160</v>
      </c>
      <c r="D165" s="686">
        <v>3500</v>
      </c>
      <c r="E165" s="687">
        <v>3500</v>
      </c>
      <c r="F165" s="688"/>
    </row>
    <row r="166" spans="1:16" ht="26.4" x14ac:dyDescent="0.3">
      <c r="A166" s="683">
        <v>162</v>
      </c>
      <c r="B166" s="684" t="s">
        <v>1161</v>
      </c>
      <c r="C166" s="685" t="s">
        <v>1162</v>
      </c>
      <c r="D166" s="686">
        <v>3400</v>
      </c>
      <c r="E166" s="687">
        <v>3400</v>
      </c>
      <c r="F166" s="688"/>
    </row>
    <row r="167" spans="1:16" ht="34.5" customHeight="1" x14ac:dyDescent="0.3">
      <c r="A167" s="683">
        <v>163</v>
      </c>
      <c r="B167" s="684" t="s">
        <v>1163</v>
      </c>
      <c r="C167" s="685" t="s">
        <v>881</v>
      </c>
      <c r="D167" s="686">
        <v>3344</v>
      </c>
      <c r="E167" s="687">
        <v>3344</v>
      </c>
      <c r="F167" s="688"/>
    </row>
    <row r="168" spans="1:16" ht="26.4" x14ac:dyDescent="0.3">
      <c r="A168" s="683">
        <v>164</v>
      </c>
      <c r="B168" s="684" t="s">
        <v>1164</v>
      </c>
      <c r="C168" s="685" t="s">
        <v>1165</v>
      </c>
      <c r="D168" s="686">
        <v>3300</v>
      </c>
      <c r="E168" s="687">
        <v>3300</v>
      </c>
      <c r="F168" s="688"/>
    </row>
    <row r="169" spans="1:16" x14ac:dyDescent="0.3">
      <c r="A169" s="683">
        <v>165</v>
      </c>
      <c r="B169" s="684" t="s">
        <v>1166</v>
      </c>
      <c r="C169" s="685" t="s">
        <v>1167</v>
      </c>
      <c r="D169" s="686">
        <v>3300</v>
      </c>
      <c r="E169" s="687">
        <v>3300</v>
      </c>
      <c r="F169" s="688"/>
    </row>
    <row r="170" spans="1:16" x14ac:dyDescent="0.3">
      <c r="A170" s="683">
        <v>166</v>
      </c>
      <c r="B170" s="684" t="s">
        <v>1168</v>
      </c>
      <c r="C170" s="685" t="s">
        <v>1169</v>
      </c>
      <c r="D170" s="686">
        <v>3290</v>
      </c>
      <c r="E170" s="687">
        <v>3290</v>
      </c>
      <c r="F170" s="688"/>
    </row>
    <row r="171" spans="1:16" ht="26.4" x14ac:dyDescent="0.3">
      <c r="A171" s="683">
        <v>167</v>
      </c>
      <c r="B171" s="684" t="s">
        <v>1170</v>
      </c>
      <c r="C171" s="685" t="s">
        <v>1171</v>
      </c>
      <c r="D171" s="686">
        <v>3200</v>
      </c>
      <c r="E171" s="687">
        <v>3200</v>
      </c>
      <c r="F171" s="688"/>
    </row>
    <row r="172" spans="1:16" x14ac:dyDescent="0.3">
      <c r="A172" s="683">
        <v>168</v>
      </c>
      <c r="B172" s="684" t="s">
        <v>1172</v>
      </c>
      <c r="C172" s="685" t="s">
        <v>1173</v>
      </c>
      <c r="D172" s="686">
        <v>3200</v>
      </c>
      <c r="E172" s="687">
        <v>3200</v>
      </c>
      <c r="F172" s="688"/>
    </row>
    <row r="173" spans="1:16" ht="26.4" x14ac:dyDescent="0.3">
      <c r="A173" s="683">
        <v>169</v>
      </c>
      <c r="B173" s="684" t="s">
        <v>1174</v>
      </c>
      <c r="C173" s="685" t="s">
        <v>1175</v>
      </c>
      <c r="D173" s="686">
        <v>3100</v>
      </c>
      <c r="E173" s="687">
        <v>3100</v>
      </c>
      <c r="F173" s="688"/>
    </row>
    <row r="174" spans="1:16" x14ac:dyDescent="0.3">
      <c r="A174" s="683">
        <v>170</v>
      </c>
      <c r="B174" s="684" t="s">
        <v>1176</v>
      </c>
      <c r="C174" s="685" t="s">
        <v>1177</v>
      </c>
      <c r="D174" s="686">
        <v>3000</v>
      </c>
      <c r="E174" s="687">
        <v>3000</v>
      </c>
      <c r="F174" s="688"/>
      <c r="G174" s="694"/>
      <c r="H174" s="694"/>
      <c r="I174" s="694"/>
      <c r="J174" s="694"/>
      <c r="K174" s="694"/>
      <c r="L174" s="694"/>
      <c r="M174" s="694"/>
      <c r="N174" s="694"/>
      <c r="O174" s="694"/>
      <c r="P174" s="694"/>
    </row>
    <row r="175" spans="1:16" x14ac:dyDescent="0.3">
      <c r="A175" s="683">
        <v>171</v>
      </c>
      <c r="B175" s="684" t="s">
        <v>1178</v>
      </c>
      <c r="C175" s="685" t="s">
        <v>1179</v>
      </c>
      <c r="D175" s="686">
        <v>3000</v>
      </c>
      <c r="E175" s="687">
        <v>3000</v>
      </c>
      <c r="F175" s="688"/>
    </row>
    <row r="176" spans="1:16" x14ac:dyDescent="0.3">
      <c r="A176" s="683">
        <v>172</v>
      </c>
      <c r="B176" s="684" t="s">
        <v>1180</v>
      </c>
      <c r="C176" s="685" t="s">
        <v>1181</v>
      </c>
      <c r="D176" s="686">
        <v>3000</v>
      </c>
      <c r="E176" s="687">
        <v>3000</v>
      </c>
      <c r="F176" s="688"/>
    </row>
    <row r="177" spans="1:6" x14ac:dyDescent="0.3">
      <c r="A177" s="683">
        <v>173</v>
      </c>
      <c r="B177" s="684" t="s">
        <v>1182</v>
      </c>
      <c r="C177" s="701" t="s">
        <v>1183</v>
      </c>
      <c r="D177" s="686">
        <v>3000</v>
      </c>
      <c r="E177" s="687">
        <v>3000</v>
      </c>
      <c r="F177" s="688"/>
    </row>
    <row r="178" spans="1:6" x14ac:dyDescent="0.3">
      <c r="A178" s="683">
        <v>174</v>
      </c>
      <c r="B178" s="684" t="s">
        <v>1184</v>
      </c>
      <c r="C178" s="685" t="s">
        <v>1185</v>
      </c>
      <c r="D178" s="686">
        <v>3000</v>
      </c>
      <c r="E178" s="687">
        <v>3000</v>
      </c>
      <c r="F178" s="688"/>
    </row>
    <row r="179" spans="1:6" x14ac:dyDescent="0.3">
      <c r="A179" s="683">
        <v>175</v>
      </c>
      <c r="B179" s="684" t="s">
        <v>1186</v>
      </c>
      <c r="C179" s="685" t="s">
        <v>1187</v>
      </c>
      <c r="D179" s="686">
        <v>3000</v>
      </c>
      <c r="E179" s="687">
        <v>3000</v>
      </c>
      <c r="F179" s="688"/>
    </row>
    <row r="180" spans="1:6" ht="39.6" x14ac:dyDescent="0.3">
      <c r="A180" s="683">
        <v>176</v>
      </c>
      <c r="B180" s="684" t="s">
        <v>1188</v>
      </c>
      <c r="C180" s="685" t="s">
        <v>1189</v>
      </c>
      <c r="D180" s="686">
        <v>2900</v>
      </c>
      <c r="E180" s="687">
        <v>2900</v>
      </c>
      <c r="F180" s="688"/>
    </row>
    <row r="181" spans="1:6" ht="12.75" customHeight="1" x14ac:dyDescent="0.3">
      <c r="A181" s="683">
        <v>177</v>
      </c>
      <c r="B181" s="684" t="s">
        <v>1190</v>
      </c>
      <c r="C181" s="685" t="s">
        <v>1191</v>
      </c>
      <c r="D181" s="686">
        <v>2900</v>
      </c>
      <c r="E181" s="687">
        <v>2900</v>
      </c>
      <c r="F181" s="688"/>
    </row>
    <row r="182" spans="1:6" ht="26.4" x14ac:dyDescent="0.3">
      <c r="A182" s="683">
        <v>178</v>
      </c>
      <c r="B182" s="684" t="s">
        <v>1192</v>
      </c>
      <c r="C182" s="685" t="s">
        <v>1193</v>
      </c>
      <c r="D182" s="686">
        <v>2900</v>
      </c>
      <c r="E182" s="687">
        <v>2900</v>
      </c>
      <c r="F182" s="688"/>
    </row>
    <row r="183" spans="1:6" ht="12.75" customHeight="1" x14ac:dyDescent="0.3">
      <c r="A183" s="683">
        <v>179</v>
      </c>
      <c r="B183" s="684" t="s">
        <v>1194</v>
      </c>
      <c r="C183" s="685" t="s">
        <v>1195</v>
      </c>
      <c r="D183" s="686">
        <v>2900</v>
      </c>
      <c r="E183" s="687">
        <v>2900</v>
      </c>
      <c r="F183" s="688"/>
    </row>
    <row r="184" spans="1:6" x14ac:dyDescent="0.3">
      <c r="A184" s="683">
        <v>180</v>
      </c>
      <c r="B184" s="684" t="s">
        <v>1196</v>
      </c>
      <c r="C184" s="685" t="s">
        <v>1197</v>
      </c>
      <c r="D184" s="686">
        <v>2900</v>
      </c>
      <c r="E184" s="687">
        <v>2900</v>
      </c>
      <c r="F184" s="688"/>
    </row>
    <row r="185" spans="1:6" ht="26.4" x14ac:dyDescent="0.3">
      <c r="A185" s="683">
        <v>181</v>
      </c>
      <c r="B185" s="684" t="s">
        <v>1198</v>
      </c>
      <c r="C185" s="685" t="s">
        <v>1199</v>
      </c>
      <c r="D185" s="686">
        <v>2750</v>
      </c>
      <c r="E185" s="687">
        <v>2750</v>
      </c>
      <c r="F185" s="688"/>
    </row>
    <row r="186" spans="1:6" ht="26.4" x14ac:dyDescent="0.3">
      <c r="A186" s="683">
        <v>182</v>
      </c>
      <c r="B186" s="684" t="s">
        <v>1200</v>
      </c>
      <c r="C186" s="685" t="s">
        <v>1201</v>
      </c>
      <c r="D186" s="686">
        <v>2700</v>
      </c>
      <c r="E186" s="687">
        <v>2700</v>
      </c>
      <c r="F186" s="688"/>
    </row>
    <row r="187" spans="1:6" ht="79.2" x14ac:dyDescent="0.3">
      <c r="A187" s="683">
        <v>183</v>
      </c>
      <c r="B187" s="684" t="s">
        <v>1202</v>
      </c>
      <c r="C187" s="685" t="s">
        <v>1203</v>
      </c>
      <c r="D187" s="686">
        <v>2650</v>
      </c>
      <c r="E187" s="687">
        <v>2650</v>
      </c>
      <c r="F187" s="688"/>
    </row>
    <row r="188" spans="1:6" x14ac:dyDescent="0.3">
      <c r="A188" s="683">
        <v>184</v>
      </c>
      <c r="B188" s="684" t="s">
        <v>1204</v>
      </c>
      <c r="C188" s="685" t="s">
        <v>1205</v>
      </c>
      <c r="D188" s="686">
        <v>2600</v>
      </c>
      <c r="E188" s="687">
        <v>2600</v>
      </c>
      <c r="F188" s="688"/>
    </row>
    <row r="189" spans="1:6" x14ac:dyDescent="0.3">
      <c r="A189" s="683">
        <v>185</v>
      </c>
      <c r="B189" s="684" t="s">
        <v>1206</v>
      </c>
      <c r="C189" s="685" t="s">
        <v>1207</v>
      </c>
      <c r="D189" s="686">
        <v>2500</v>
      </c>
      <c r="E189" s="687">
        <v>2500</v>
      </c>
      <c r="F189" s="688"/>
    </row>
    <row r="190" spans="1:6" ht="26.4" x14ac:dyDescent="0.3">
      <c r="A190" s="683">
        <v>186</v>
      </c>
      <c r="B190" s="684" t="s">
        <v>1208</v>
      </c>
      <c r="C190" s="685" t="s">
        <v>1209</v>
      </c>
      <c r="D190" s="686">
        <v>3500</v>
      </c>
      <c r="E190" s="687">
        <v>2500</v>
      </c>
      <c r="F190" s="688"/>
    </row>
    <row r="191" spans="1:6" ht="26.4" x14ac:dyDescent="0.3">
      <c r="A191" s="683">
        <v>187</v>
      </c>
      <c r="B191" s="684" t="s">
        <v>1210</v>
      </c>
      <c r="C191" s="685" t="s">
        <v>1029</v>
      </c>
      <c r="D191" s="686">
        <v>2500</v>
      </c>
      <c r="E191" s="687">
        <v>2500</v>
      </c>
      <c r="F191" s="688"/>
    </row>
    <row r="192" spans="1:6" ht="26.4" x14ac:dyDescent="0.3">
      <c r="A192" s="683">
        <v>188</v>
      </c>
      <c r="B192" s="684" t="s">
        <v>1211</v>
      </c>
      <c r="C192" s="685" t="s">
        <v>1212</v>
      </c>
      <c r="D192" s="686">
        <v>2500</v>
      </c>
      <c r="E192" s="687">
        <v>2500</v>
      </c>
      <c r="F192" s="688"/>
    </row>
    <row r="193" spans="1:6" x14ac:dyDescent="0.3">
      <c r="A193" s="683">
        <v>189</v>
      </c>
      <c r="B193" s="684" t="s">
        <v>1213</v>
      </c>
      <c r="C193" s="702" t="s">
        <v>1214</v>
      </c>
      <c r="D193" s="686">
        <v>2500</v>
      </c>
      <c r="E193" s="687">
        <v>2500</v>
      </c>
      <c r="F193" s="688"/>
    </row>
    <row r="194" spans="1:6" x14ac:dyDescent="0.3">
      <c r="A194" s="683">
        <v>190</v>
      </c>
      <c r="B194" s="684" t="s">
        <v>1215</v>
      </c>
      <c r="C194" s="685" t="s">
        <v>1216</v>
      </c>
      <c r="D194" s="686">
        <v>2400</v>
      </c>
      <c r="E194" s="687">
        <v>2400</v>
      </c>
      <c r="F194" s="688"/>
    </row>
    <row r="195" spans="1:6" x14ac:dyDescent="0.3">
      <c r="A195" s="683">
        <v>191</v>
      </c>
      <c r="B195" s="684" t="s">
        <v>1217</v>
      </c>
      <c r="C195" s="685" t="s">
        <v>1218</v>
      </c>
      <c r="D195" s="686">
        <v>2300</v>
      </c>
      <c r="E195" s="687">
        <v>2300</v>
      </c>
      <c r="F195" s="688"/>
    </row>
    <row r="196" spans="1:6" ht="12.75" customHeight="1" x14ac:dyDescent="0.3">
      <c r="A196" s="683">
        <v>192</v>
      </c>
      <c r="B196" s="684" t="s">
        <v>1219</v>
      </c>
      <c r="C196" s="685" t="s">
        <v>1220</v>
      </c>
      <c r="D196" s="686">
        <v>2300</v>
      </c>
      <c r="E196" s="687">
        <v>2300</v>
      </c>
      <c r="F196" s="688"/>
    </row>
    <row r="197" spans="1:6" ht="26.4" x14ac:dyDescent="0.3">
      <c r="A197" s="683">
        <v>193</v>
      </c>
      <c r="B197" s="684" t="s">
        <v>1221</v>
      </c>
      <c r="C197" s="685" t="s">
        <v>1222</v>
      </c>
      <c r="D197" s="686">
        <v>2230</v>
      </c>
      <c r="E197" s="687">
        <v>2230</v>
      </c>
      <c r="F197" s="688"/>
    </row>
    <row r="198" spans="1:6" x14ac:dyDescent="0.3">
      <c r="A198" s="683">
        <v>194</v>
      </c>
      <c r="B198" s="684" t="s">
        <v>1223</v>
      </c>
      <c r="C198" s="685" t="s">
        <v>1224</v>
      </c>
      <c r="D198" s="686">
        <v>2200</v>
      </c>
      <c r="E198" s="687">
        <v>2200</v>
      </c>
      <c r="F198" s="688"/>
    </row>
    <row r="199" spans="1:6" x14ac:dyDescent="0.3">
      <c r="A199" s="683">
        <v>195</v>
      </c>
      <c r="B199" s="684" t="s">
        <v>1225</v>
      </c>
      <c r="C199" s="702" t="s">
        <v>1214</v>
      </c>
      <c r="D199" s="703">
        <v>2200</v>
      </c>
      <c r="E199" s="704">
        <v>2200</v>
      </c>
      <c r="F199" s="688"/>
    </row>
    <row r="200" spans="1:6" ht="26.4" x14ac:dyDescent="0.3">
      <c r="A200" s="683">
        <v>196</v>
      </c>
      <c r="B200" s="684" t="s">
        <v>1226</v>
      </c>
      <c r="C200" s="685" t="s">
        <v>1227</v>
      </c>
      <c r="D200" s="686">
        <v>2100</v>
      </c>
      <c r="E200" s="687">
        <v>2100</v>
      </c>
      <c r="F200" s="688"/>
    </row>
    <row r="201" spans="1:6" ht="79.2" x14ac:dyDescent="0.3">
      <c r="A201" s="683">
        <v>197</v>
      </c>
      <c r="B201" s="684" t="s">
        <v>1228</v>
      </c>
      <c r="C201" s="690" t="s">
        <v>1229</v>
      </c>
      <c r="D201" s="686">
        <v>2050</v>
      </c>
      <c r="E201" s="687">
        <v>2050</v>
      </c>
      <c r="F201" s="688"/>
    </row>
    <row r="202" spans="1:6" x14ac:dyDescent="0.3">
      <c r="A202" s="683">
        <v>198</v>
      </c>
      <c r="B202" s="684" t="s">
        <v>1230</v>
      </c>
      <c r="C202" s="685" t="s">
        <v>1231</v>
      </c>
      <c r="D202" s="703">
        <v>2000</v>
      </c>
      <c r="E202" s="692">
        <v>2000</v>
      </c>
      <c r="F202" s="688"/>
    </row>
    <row r="203" spans="1:6" ht="26.4" x14ac:dyDescent="0.3">
      <c r="A203" s="683">
        <v>199</v>
      </c>
      <c r="B203" s="684" t="s">
        <v>1232</v>
      </c>
      <c r="C203" s="685" t="s">
        <v>1233</v>
      </c>
      <c r="D203" s="703">
        <v>2000</v>
      </c>
      <c r="E203" s="692">
        <v>2000</v>
      </c>
      <c r="F203" s="688"/>
    </row>
    <row r="204" spans="1:6" x14ac:dyDescent="0.3">
      <c r="A204" s="683">
        <v>200</v>
      </c>
      <c r="B204" s="684" t="s">
        <v>1234</v>
      </c>
      <c r="C204" s="700" t="s">
        <v>1235</v>
      </c>
      <c r="D204" s="703">
        <v>2000</v>
      </c>
      <c r="E204" s="692">
        <v>2000</v>
      </c>
      <c r="F204" s="688"/>
    </row>
    <row r="205" spans="1:6" ht="26.4" x14ac:dyDescent="0.3">
      <c r="A205" s="683">
        <v>201</v>
      </c>
      <c r="B205" s="684" t="s">
        <v>1236</v>
      </c>
      <c r="C205" s="685" t="s">
        <v>1237</v>
      </c>
      <c r="D205" s="703">
        <v>2000</v>
      </c>
      <c r="E205" s="692">
        <v>2000</v>
      </c>
      <c r="F205" s="688"/>
    </row>
    <row r="206" spans="1:6" x14ac:dyDescent="0.3">
      <c r="A206" s="683">
        <v>202</v>
      </c>
      <c r="B206" s="684" t="s">
        <v>1238</v>
      </c>
      <c r="C206" s="685" t="s">
        <v>1239</v>
      </c>
      <c r="D206" s="703">
        <v>2000</v>
      </c>
      <c r="E206" s="692">
        <v>2000</v>
      </c>
      <c r="F206" s="688"/>
    </row>
    <row r="207" spans="1:6" ht="26.4" x14ac:dyDescent="0.3">
      <c r="A207" s="683">
        <v>203</v>
      </c>
      <c r="B207" s="684" t="s">
        <v>1240</v>
      </c>
      <c r="C207" s="685" t="s">
        <v>1241</v>
      </c>
      <c r="D207" s="703">
        <v>2000</v>
      </c>
      <c r="E207" s="692">
        <v>2000</v>
      </c>
      <c r="F207" s="688"/>
    </row>
    <row r="208" spans="1:6" x14ac:dyDescent="0.3">
      <c r="A208" s="683">
        <v>204</v>
      </c>
      <c r="B208" s="684" t="s">
        <v>1242</v>
      </c>
      <c r="C208" s="685" t="s">
        <v>1243</v>
      </c>
      <c r="D208" s="703">
        <v>2000</v>
      </c>
      <c r="E208" s="692">
        <v>2000</v>
      </c>
      <c r="F208" s="688"/>
    </row>
    <row r="209" spans="1:16" ht="15" thickBot="1" x14ac:dyDescent="0.35">
      <c r="A209" s="683">
        <v>205</v>
      </c>
      <c r="B209" s="705" t="s">
        <v>1244</v>
      </c>
      <c r="C209" s="706" t="s">
        <v>1245</v>
      </c>
      <c r="D209" s="707">
        <v>2000</v>
      </c>
      <c r="E209" s="708">
        <v>2000</v>
      </c>
      <c r="F209" s="688"/>
    </row>
    <row r="210" spans="1:16" ht="26.4" x14ac:dyDescent="0.3">
      <c r="A210" s="683">
        <v>206</v>
      </c>
      <c r="B210" s="689" t="s">
        <v>1246</v>
      </c>
      <c r="C210" s="690" t="s">
        <v>1247</v>
      </c>
      <c r="D210" s="691">
        <v>1900</v>
      </c>
      <c r="E210" s="692">
        <v>1900</v>
      </c>
      <c r="F210" s="688"/>
    </row>
    <row r="211" spans="1:16" x14ac:dyDescent="0.3">
      <c r="A211" s="683">
        <v>207</v>
      </c>
      <c r="B211" s="684" t="s">
        <v>1248</v>
      </c>
      <c r="C211" s="685" t="s">
        <v>1249</v>
      </c>
      <c r="D211" s="686">
        <v>1900</v>
      </c>
      <c r="E211" s="687">
        <v>1900</v>
      </c>
      <c r="F211" s="688"/>
    </row>
    <row r="212" spans="1:16" ht="26.4" x14ac:dyDescent="0.3">
      <c r="A212" s="683">
        <v>208</v>
      </c>
      <c r="B212" s="684" t="s">
        <v>1250</v>
      </c>
      <c r="C212" s="685" t="s">
        <v>1251</v>
      </c>
      <c r="D212" s="686">
        <v>1900</v>
      </c>
      <c r="E212" s="687">
        <v>1900</v>
      </c>
      <c r="F212" s="688"/>
    </row>
    <row r="213" spans="1:16" x14ac:dyDescent="0.3">
      <c r="A213" s="683">
        <v>209</v>
      </c>
      <c r="B213" s="684" t="s">
        <v>1252</v>
      </c>
      <c r="C213" s="685" t="s">
        <v>1253</v>
      </c>
      <c r="D213" s="686">
        <v>1700</v>
      </c>
      <c r="E213" s="687">
        <v>1700</v>
      </c>
      <c r="F213" s="688"/>
    </row>
    <row r="214" spans="1:16" x14ac:dyDescent="0.3">
      <c r="A214" s="683">
        <v>210</v>
      </c>
      <c r="B214" s="684" t="s">
        <v>1254</v>
      </c>
      <c r="C214" s="685" t="s">
        <v>1255</v>
      </c>
      <c r="D214" s="686">
        <v>1700</v>
      </c>
      <c r="E214" s="687">
        <v>1700</v>
      </c>
      <c r="F214" s="688"/>
    </row>
    <row r="215" spans="1:16" ht="12.75" customHeight="1" x14ac:dyDescent="0.3">
      <c r="A215" s="683">
        <v>211</v>
      </c>
      <c r="B215" s="684" t="s">
        <v>1256</v>
      </c>
      <c r="C215" s="685" t="s">
        <v>1257</v>
      </c>
      <c r="D215" s="686">
        <v>1700</v>
      </c>
      <c r="E215" s="687">
        <v>1700</v>
      </c>
      <c r="F215" s="688"/>
    </row>
    <row r="216" spans="1:16" x14ac:dyDescent="0.3">
      <c r="A216" s="683">
        <v>212</v>
      </c>
      <c r="B216" s="684" t="s">
        <v>1258</v>
      </c>
      <c r="C216" s="685" t="s">
        <v>1259</v>
      </c>
      <c r="D216" s="686">
        <v>1700</v>
      </c>
      <c r="E216" s="687">
        <v>1700</v>
      </c>
      <c r="F216" s="688"/>
    </row>
    <row r="217" spans="1:16" ht="66" x14ac:dyDescent="0.3">
      <c r="A217" s="683">
        <v>213</v>
      </c>
      <c r="B217" s="684" t="s">
        <v>1260</v>
      </c>
      <c r="C217" s="685" t="s">
        <v>1261</v>
      </c>
      <c r="D217" s="686">
        <v>1600</v>
      </c>
      <c r="E217" s="687">
        <v>1600</v>
      </c>
      <c r="F217" s="688"/>
    </row>
    <row r="218" spans="1:16" x14ac:dyDescent="0.3">
      <c r="A218" s="683">
        <v>214</v>
      </c>
      <c r="B218" s="684" t="s">
        <v>1262</v>
      </c>
      <c r="C218" s="685" t="s">
        <v>1263</v>
      </c>
      <c r="D218" s="686">
        <v>1600</v>
      </c>
      <c r="E218" s="687">
        <v>1600</v>
      </c>
      <c r="F218" s="688"/>
    </row>
    <row r="219" spans="1:16" x14ac:dyDescent="0.3">
      <c r="A219" s="683">
        <v>215</v>
      </c>
      <c r="B219" s="684" t="s">
        <v>1264</v>
      </c>
      <c r="C219" s="685" t="s">
        <v>1265</v>
      </c>
      <c r="D219" s="686">
        <v>1520</v>
      </c>
      <c r="E219" s="687">
        <v>1520</v>
      </c>
      <c r="F219" s="688"/>
    </row>
    <row r="220" spans="1:16" ht="26.4" x14ac:dyDescent="0.3">
      <c r="A220" s="683">
        <v>216</v>
      </c>
      <c r="B220" s="684" t="s">
        <v>1266</v>
      </c>
      <c r="C220" s="685" t="s">
        <v>1267</v>
      </c>
      <c r="D220" s="686">
        <v>1500</v>
      </c>
      <c r="E220" s="687">
        <v>1500</v>
      </c>
      <c r="F220" s="688"/>
    </row>
    <row r="221" spans="1:16" ht="26.4" x14ac:dyDescent="0.3">
      <c r="A221" s="683">
        <v>217</v>
      </c>
      <c r="B221" s="684" t="s">
        <v>1268</v>
      </c>
      <c r="C221" s="685" t="s">
        <v>1269</v>
      </c>
      <c r="D221" s="686">
        <v>1500</v>
      </c>
      <c r="E221" s="687">
        <v>1500</v>
      </c>
      <c r="F221" s="688"/>
    </row>
    <row r="222" spans="1:16" x14ac:dyDescent="0.3">
      <c r="A222" s="683">
        <v>218</v>
      </c>
      <c r="B222" s="684" t="s">
        <v>1270</v>
      </c>
      <c r="C222" s="685" t="s">
        <v>1271</v>
      </c>
      <c r="D222" s="686">
        <v>1600</v>
      </c>
      <c r="E222" s="687">
        <v>1500</v>
      </c>
      <c r="F222" s="688"/>
      <c r="G222" s="694"/>
      <c r="H222" s="694"/>
      <c r="I222" s="694"/>
      <c r="J222" s="694"/>
      <c r="K222" s="694"/>
      <c r="L222" s="694"/>
      <c r="M222" s="694"/>
      <c r="N222" s="694"/>
      <c r="O222" s="694"/>
      <c r="P222" s="694"/>
    </row>
    <row r="223" spans="1:16" ht="26.4" x14ac:dyDescent="0.3">
      <c r="A223" s="683">
        <v>219</v>
      </c>
      <c r="B223" s="684" t="s">
        <v>1272</v>
      </c>
      <c r="C223" s="685" t="s">
        <v>1273</v>
      </c>
      <c r="D223" s="686">
        <v>1500</v>
      </c>
      <c r="E223" s="687">
        <v>1500</v>
      </c>
      <c r="F223" s="688"/>
    </row>
    <row r="224" spans="1:16" x14ac:dyDescent="0.3">
      <c r="A224" s="683">
        <v>220</v>
      </c>
      <c r="B224" s="684" t="s">
        <v>1274</v>
      </c>
      <c r="C224" s="685" t="s">
        <v>1275</v>
      </c>
      <c r="D224" s="686">
        <v>1500</v>
      </c>
      <c r="E224" s="687">
        <v>1500</v>
      </c>
      <c r="F224" s="688"/>
    </row>
    <row r="225" spans="1:7" x14ac:dyDescent="0.3">
      <c r="A225" s="683">
        <v>221</v>
      </c>
      <c r="B225" s="684" t="s">
        <v>1276</v>
      </c>
      <c r="C225" s="685" t="s">
        <v>1277</v>
      </c>
      <c r="D225" s="686">
        <v>1500</v>
      </c>
      <c r="E225" s="687">
        <v>1500</v>
      </c>
      <c r="F225" s="688"/>
    </row>
    <row r="226" spans="1:7" x14ac:dyDescent="0.3">
      <c r="A226" s="683">
        <v>222</v>
      </c>
      <c r="B226" s="684" t="s">
        <v>1278</v>
      </c>
      <c r="C226" s="685" t="s">
        <v>1279</v>
      </c>
      <c r="D226" s="686">
        <v>1500</v>
      </c>
      <c r="E226" s="687">
        <v>1500</v>
      </c>
      <c r="F226" s="688"/>
    </row>
    <row r="227" spans="1:7" x14ac:dyDescent="0.3">
      <c r="A227" s="683">
        <v>223</v>
      </c>
      <c r="B227" s="684" t="s">
        <v>1280</v>
      </c>
      <c r="C227" s="685" t="s">
        <v>1281</v>
      </c>
      <c r="D227" s="686">
        <v>1500</v>
      </c>
      <c r="E227" s="687">
        <v>1460.4</v>
      </c>
      <c r="F227" s="688"/>
      <c r="G227" s="688"/>
    </row>
    <row r="228" spans="1:7" ht="26.4" x14ac:dyDescent="0.3">
      <c r="A228" s="683">
        <v>224</v>
      </c>
      <c r="B228" s="684" t="s">
        <v>1282</v>
      </c>
      <c r="C228" s="685" t="s">
        <v>1283</v>
      </c>
      <c r="D228" s="686">
        <v>1400</v>
      </c>
      <c r="E228" s="687">
        <v>1400</v>
      </c>
      <c r="F228" s="688"/>
    </row>
    <row r="229" spans="1:7" x14ac:dyDescent="0.3">
      <c r="A229" s="683">
        <v>225</v>
      </c>
      <c r="B229" s="684" t="s">
        <v>1284</v>
      </c>
      <c r="C229" s="685" t="s">
        <v>1285</v>
      </c>
      <c r="D229" s="686">
        <v>1400</v>
      </c>
      <c r="E229" s="687">
        <v>1400</v>
      </c>
      <c r="F229" s="688"/>
    </row>
    <row r="230" spans="1:7" x14ac:dyDescent="0.3">
      <c r="A230" s="683">
        <v>226</v>
      </c>
      <c r="B230" s="684" t="s">
        <v>1286</v>
      </c>
      <c r="C230" s="685" t="s">
        <v>1287</v>
      </c>
      <c r="D230" s="686">
        <v>1400</v>
      </c>
      <c r="E230" s="687">
        <v>1400</v>
      </c>
      <c r="F230" s="688"/>
    </row>
    <row r="231" spans="1:7" x14ac:dyDescent="0.3">
      <c r="A231" s="683">
        <v>227</v>
      </c>
      <c r="B231" s="684" t="s">
        <v>1288</v>
      </c>
      <c r="C231" s="685" t="s">
        <v>1289</v>
      </c>
      <c r="D231" s="686">
        <v>1200</v>
      </c>
      <c r="E231" s="687">
        <v>1200</v>
      </c>
      <c r="F231" s="688"/>
    </row>
    <row r="232" spans="1:7" ht="26.4" x14ac:dyDescent="0.3">
      <c r="A232" s="683">
        <v>228</v>
      </c>
      <c r="B232" s="684" t="s">
        <v>1290</v>
      </c>
      <c r="C232" s="685" t="s">
        <v>1291</v>
      </c>
      <c r="D232" s="686">
        <v>1200</v>
      </c>
      <c r="E232" s="687">
        <v>1200</v>
      </c>
      <c r="F232" s="688"/>
    </row>
    <row r="233" spans="1:7" ht="26.4" x14ac:dyDescent="0.3">
      <c r="A233" s="683">
        <v>229</v>
      </c>
      <c r="B233" s="684" t="s">
        <v>1292</v>
      </c>
      <c r="C233" s="685" t="s">
        <v>1293</v>
      </c>
      <c r="D233" s="686">
        <v>1200</v>
      </c>
      <c r="E233" s="687">
        <v>1200</v>
      </c>
      <c r="F233" s="688"/>
    </row>
    <row r="234" spans="1:7" ht="12.75" customHeight="1" x14ac:dyDescent="0.3">
      <c r="A234" s="683">
        <v>230</v>
      </c>
      <c r="B234" s="684" t="s">
        <v>1294</v>
      </c>
      <c r="C234" s="685" t="s">
        <v>1295</v>
      </c>
      <c r="D234" s="686">
        <v>1100</v>
      </c>
      <c r="E234" s="687">
        <v>1100</v>
      </c>
      <c r="F234" s="688"/>
    </row>
    <row r="235" spans="1:7" ht="39.6" x14ac:dyDescent="0.3">
      <c r="A235" s="683">
        <v>231</v>
      </c>
      <c r="B235" s="684" t="s">
        <v>1296</v>
      </c>
      <c r="C235" s="685" t="s">
        <v>885</v>
      </c>
      <c r="D235" s="686">
        <v>1100</v>
      </c>
      <c r="E235" s="687">
        <v>1100</v>
      </c>
      <c r="F235" s="688"/>
    </row>
    <row r="236" spans="1:7" x14ac:dyDescent="0.3">
      <c r="A236" s="683">
        <v>232</v>
      </c>
      <c r="B236" s="684" t="s">
        <v>1297</v>
      </c>
      <c r="C236" s="685" t="s">
        <v>1298</v>
      </c>
      <c r="D236" s="686">
        <v>1000</v>
      </c>
      <c r="E236" s="687">
        <v>1000</v>
      </c>
      <c r="F236" s="688"/>
    </row>
    <row r="237" spans="1:7" x14ac:dyDescent="0.3">
      <c r="A237" s="683">
        <v>233</v>
      </c>
      <c r="B237" s="684" t="s">
        <v>1299</v>
      </c>
      <c r="C237" s="685" t="s">
        <v>1300</v>
      </c>
      <c r="D237" s="686">
        <v>1000</v>
      </c>
      <c r="E237" s="687">
        <v>1000</v>
      </c>
      <c r="F237" s="688"/>
    </row>
    <row r="238" spans="1:7" x14ac:dyDescent="0.3">
      <c r="A238" s="683">
        <v>234</v>
      </c>
      <c r="B238" s="684" t="s">
        <v>1301</v>
      </c>
      <c r="C238" s="685" t="s">
        <v>1302</v>
      </c>
      <c r="D238" s="686">
        <v>1000</v>
      </c>
      <c r="E238" s="687">
        <v>1000</v>
      </c>
      <c r="F238" s="688"/>
    </row>
    <row r="239" spans="1:7" x14ac:dyDescent="0.3">
      <c r="A239" s="683">
        <v>235</v>
      </c>
      <c r="B239" s="684" t="s">
        <v>1303</v>
      </c>
      <c r="C239" s="685" t="s">
        <v>1304</v>
      </c>
      <c r="D239" s="686">
        <v>1000</v>
      </c>
      <c r="E239" s="687">
        <v>1000</v>
      </c>
      <c r="F239" s="688"/>
    </row>
    <row r="240" spans="1:7" x14ac:dyDescent="0.3">
      <c r="A240" s="683">
        <v>236</v>
      </c>
      <c r="B240" s="684" t="s">
        <v>1305</v>
      </c>
      <c r="C240" s="685" t="s">
        <v>1306</v>
      </c>
      <c r="D240" s="686">
        <v>900</v>
      </c>
      <c r="E240" s="687">
        <v>900</v>
      </c>
      <c r="F240" s="688"/>
    </row>
    <row r="241" spans="1:8" ht="26.4" x14ac:dyDescent="0.3">
      <c r="A241" s="683">
        <v>237</v>
      </c>
      <c r="B241" s="684" t="s">
        <v>1307</v>
      </c>
      <c r="C241" s="685" t="s">
        <v>1308</v>
      </c>
      <c r="D241" s="686">
        <v>900</v>
      </c>
      <c r="E241" s="687">
        <v>900</v>
      </c>
      <c r="F241" s="688"/>
    </row>
    <row r="242" spans="1:8" x14ac:dyDescent="0.3">
      <c r="A242" s="683">
        <v>238</v>
      </c>
      <c r="B242" s="684" t="s">
        <v>1309</v>
      </c>
      <c r="C242" s="685" t="s">
        <v>1310</v>
      </c>
      <c r="D242" s="686">
        <v>900</v>
      </c>
      <c r="E242" s="687">
        <v>900</v>
      </c>
      <c r="F242" s="688"/>
    </row>
    <row r="243" spans="1:8" ht="39.6" x14ac:dyDescent="0.3">
      <c r="A243" s="683">
        <v>239</v>
      </c>
      <c r="B243" s="684" t="s">
        <v>1311</v>
      </c>
      <c r="C243" s="685" t="s">
        <v>1312</v>
      </c>
      <c r="D243" s="686">
        <v>900</v>
      </c>
      <c r="E243" s="687">
        <v>900</v>
      </c>
      <c r="F243" s="688"/>
    </row>
    <row r="244" spans="1:8" ht="26.4" x14ac:dyDescent="0.3">
      <c r="A244" s="683">
        <v>240</v>
      </c>
      <c r="B244" s="684" t="s">
        <v>1313</v>
      </c>
      <c r="C244" s="685" t="s">
        <v>1281</v>
      </c>
      <c r="D244" s="686">
        <v>800</v>
      </c>
      <c r="E244" s="687">
        <v>800</v>
      </c>
      <c r="F244" s="688"/>
    </row>
    <row r="245" spans="1:8" ht="26.4" x14ac:dyDescent="0.3">
      <c r="A245" s="683">
        <v>241</v>
      </c>
      <c r="B245" s="684" t="s">
        <v>1314</v>
      </c>
      <c r="C245" s="685" t="s">
        <v>1315</v>
      </c>
      <c r="D245" s="686">
        <v>800</v>
      </c>
      <c r="E245" s="687">
        <v>800</v>
      </c>
      <c r="F245" s="688"/>
    </row>
    <row r="246" spans="1:8" ht="12.75" customHeight="1" x14ac:dyDescent="0.3">
      <c r="A246" s="683">
        <v>242</v>
      </c>
      <c r="B246" s="684" t="s">
        <v>1316</v>
      </c>
      <c r="C246" s="685" t="s">
        <v>1317</v>
      </c>
      <c r="D246" s="686">
        <v>800</v>
      </c>
      <c r="E246" s="687">
        <v>800</v>
      </c>
      <c r="F246" s="688"/>
    </row>
    <row r="247" spans="1:8" x14ac:dyDescent="0.3">
      <c r="A247" s="683">
        <v>243</v>
      </c>
      <c r="B247" s="684" t="s">
        <v>1318</v>
      </c>
      <c r="C247" s="685" t="s">
        <v>1319</v>
      </c>
      <c r="D247" s="686">
        <v>800</v>
      </c>
      <c r="E247" s="687">
        <v>800</v>
      </c>
      <c r="F247" s="688"/>
      <c r="H247" s="688"/>
    </row>
    <row r="248" spans="1:8" ht="26.4" x14ac:dyDescent="0.3">
      <c r="A248" s="683">
        <v>244</v>
      </c>
      <c r="B248" s="684" t="s">
        <v>1320</v>
      </c>
      <c r="C248" s="685" t="s">
        <v>1321</v>
      </c>
      <c r="D248" s="686">
        <v>700</v>
      </c>
      <c r="E248" s="687">
        <v>700</v>
      </c>
      <c r="F248" s="688"/>
    </row>
    <row r="249" spans="1:8" x14ac:dyDescent="0.3">
      <c r="A249" s="683">
        <v>245</v>
      </c>
      <c r="B249" s="684" t="s">
        <v>1322</v>
      </c>
      <c r="C249" s="685" t="s">
        <v>1323</v>
      </c>
      <c r="D249" s="686">
        <v>700</v>
      </c>
      <c r="E249" s="687">
        <v>700</v>
      </c>
      <c r="F249" s="688"/>
    </row>
    <row r="250" spans="1:8" x14ac:dyDescent="0.3">
      <c r="A250" s="683">
        <v>246</v>
      </c>
      <c r="B250" s="684" t="s">
        <v>1324</v>
      </c>
      <c r="C250" s="685" t="s">
        <v>1325</v>
      </c>
      <c r="D250" s="686">
        <v>700</v>
      </c>
      <c r="E250" s="687">
        <v>700</v>
      </c>
      <c r="F250" s="688"/>
    </row>
    <row r="251" spans="1:8" ht="26.4" x14ac:dyDescent="0.3">
      <c r="A251" s="683">
        <v>247</v>
      </c>
      <c r="B251" s="684" t="s">
        <v>1326</v>
      </c>
      <c r="C251" s="685" t="s">
        <v>1327</v>
      </c>
      <c r="D251" s="686">
        <v>620</v>
      </c>
      <c r="E251" s="687">
        <v>620</v>
      </c>
      <c r="F251" s="688"/>
    </row>
    <row r="252" spans="1:8" ht="12.75" customHeight="1" x14ac:dyDescent="0.3">
      <c r="A252" s="683">
        <v>248</v>
      </c>
      <c r="B252" s="684" t="s">
        <v>1328</v>
      </c>
      <c r="C252" s="685" t="s">
        <v>1329</v>
      </c>
      <c r="D252" s="686">
        <v>600</v>
      </c>
      <c r="E252" s="687">
        <v>600</v>
      </c>
      <c r="F252" s="688"/>
    </row>
    <row r="253" spans="1:8" x14ac:dyDescent="0.3">
      <c r="A253" s="683">
        <v>249</v>
      </c>
      <c r="B253" s="684" t="s">
        <v>1330</v>
      </c>
      <c r="C253" s="685" t="s">
        <v>1331</v>
      </c>
      <c r="D253" s="686">
        <v>600</v>
      </c>
      <c r="E253" s="687">
        <v>600</v>
      </c>
      <c r="F253" s="688"/>
    </row>
    <row r="254" spans="1:8" ht="12.75" customHeight="1" x14ac:dyDescent="0.3">
      <c r="A254" s="683">
        <v>250</v>
      </c>
      <c r="B254" s="684" t="s">
        <v>1332</v>
      </c>
      <c r="C254" s="685" t="s">
        <v>1295</v>
      </c>
      <c r="D254" s="686">
        <v>600</v>
      </c>
      <c r="E254" s="687">
        <v>600</v>
      </c>
      <c r="F254" s="688"/>
    </row>
    <row r="255" spans="1:8" ht="33" customHeight="1" x14ac:dyDescent="0.3">
      <c r="A255" s="683">
        <v>251</v>
      </c>
      <c r="B255" s="684" t="s">
        <v>1333</v>
      </c>
      <c r="C255" s="685" t="s">
        <v>1079</v>
      </c>
      <c r="D255" s="686">
        <v>600</v>
      </c>
      <c r="E255" s="687">
        <v>528.29</v>
      </c>
      <c r="F255" s="688"/>
      <c r="G255" s="688"/>
    </row>
    <row r="256" spans="1:8" ht="12.75" customHeight="1" x14ac:dyDescent="0.3">
      <c r="A256" s="683">
        <v>252</v>
      </c>
      <c r="B256" s="684" t="s">
        <v>1334</v>
      </c>
      <c r="C256" s="685" t="s">
        <v>1335</v>
      </c>
      <c r="D256" s="686">
        <v>500</v>
      </c>
      <c r="E256" s="687">
        <v>500</v>
      </c>
      <c r="F256" s="688"/>
    </row>
    <row r="257" spans="1:16" ht="26.4" x14ac:dyDescent="0.3">
      <c r="A257" s="683">
        <v>253</v>
      </c>
      <c r="B257" s="684" t="s">
        <v>1336</v>
      </c>
      <c r="C257" s="685" t="s">
        <v>1337</v>
      </c>
      <c r="D257" s="686">
        <v>500</v>
      </c>
      <c r="E257" s="687">
        <v>500</v>
      </c>
      <c r="F257" s="688"/>
    </row>
    <row r="258" spans="1:16" ht="26.4" x14ac:dyDescent="0.3">
      <c r="A258" s="683">
        <v>254</v>
      </c>
      <c r="B258" s="684" t="s">
        <v>1338</v>
      </c>
      <c r="C258" s="685" t="s">
        <v>1339</v>
      </c>
      <c r="D258" s="686">
        <v>500</v>
      </c>
      <c r="E258" s="687">
        <v>500</v>
      </c>
      <c r="F258" s="688"/>
    </row>
    <row r="259" spans="1:16" ht="26.4" x14ac:dyDescent="0.3">
      <c r="A259" s="683">
        <v>255</v>
      </c>
      <c r="B259" s="684" t="s">
        <v>1340</v>
      </c>
      <c r="C259" s="685" t="s">
        <v>1341</v>
      </c>
      <c r="D259" s="686">
        <v>800</v>
      </c>
      <c r="E259" s="687">
        <v>458</v>
      </c>
      <c r="F259" s="688"/>
      <c r="G259" s="688"/>
    </row>
    <row r="260" spans="1:16" ht="32.25" customHeight="1" x14ac:dyDescent="0.3">
      <c r="A260" s="683">
        <v>256</v>
      </c>
      <c r="B260" s="684" t="s">
        <v>1342</v>
      </c>
      <c r="C260" s="685" t="s">
        <v>1343</v>
      </c>
      <c r="D260" s="686">
        <v>2400</v>
      </c>
      <c r="E260" s="687">
        <v>400</v>
      </c>
      <c r="F260" s="688"/>
    </row>
    <row r="261" spans="1:16" ht="26.4" x14ac:dyDescent="0.3">
      <c r="A261" s="683">
        <v>257</v>
      </c>
      <c r="B261" s="684" t="s">
        <v>1344</v>
      </c>
      <c r="C261" s="685" t="s">
        <v>1345</v>
      </c>
      <c r="D261" s="686">
        <v>6500</v>
      </c>
      <c r="E261" s="687">
        <v>0</v>
      </c>
      <c r="F261" s="688"/>
    </row>
    <row r="262" spans="1:16" ht="26.4" x14ac:dyDescent="0.3">
      <c r="A262" s="683">
        <v>258</v>
      </c>
      <c r="B262" s="684" t="s">
        <v>1346</v>
      </c>
      <c r="C262" s="685" t="s">
        <v>1347</v>
      </c>
      <c r="D262" s="686">
        <v>8000</v>
      </c>
      <c r="E262" s="687">
        <v>0</v>
      </c>
      <c r="F262" s="688"/>
    </row>
    <row r="263" spans="1:16" ht="33" customHeight="1" x14ac:dyDescent="0.3">
      <c r="A263" s="683">
        <v>259</v>
      </c>
      <c r="B263" s="684" t="s">
        <v>1348</v>
      </c>
      <c r="C263" s="685" t="s">
        <v>1349</v>
      </c>
      <c r="D263" s="686">
        <v>4200</v>
      </c>
      <c r="E263" s="687">
        <v>0</v>
      </c>
      <c r="F263" s="688"/>
    </row>
    <row r="264" spans="1:16" x14ac:dyDescent="0.3">
      <c r="A264" s="683">
        <v>260</v>
      </c>
      <c r="B264" s="684" t="s">
        <v>1350</v>
      </c>
      <c r="C264" s="685" t="s">
        <v>1351</v>
      </c>
      <c r="D264" s="686">
        <v>2000</v>
      </c>
      <c r="E264" s="687">
        <v>0</v>
      </c>
      <c r="F264" s="688"/>
    </row>
    <row r="265" spans="1:16" x14ac:dyDescent="0.3">
      <c r="A265" s="683">
        <v>261</v>
      </c>
      <c r="B265" s="684" t="s">
        <v>1352</v>
      </c>
      <c r="C265" s="685" t="s">
        <v>1046</v>
      </c>
      <c r="D265" s="686">
        <v>6200</v>
      </c>
      <c r="E265" s="687">
        <v>0</v>
      </c>
      <c r="F265" s="688"/>
    </row>
    <row r="266" spans="1:16" ht="26.4" x14ac:dyDescent="0.3">
      <c r="A266" s="683">
        <v>262</v>
      </c>
      <c r="B266" s="684" t="s">
        <v>1353</v>
      </c>
      <c r="C266" s="685" t="s">
        <v>1354</v>
      </c>
      <c r="D266" s="686">
        <v>12180</v>
      </c>
      <c r="E266" s="687">
        <v>0</v>
      </c>
      <c r="F266" s="688"/>
    </row>
    <row r="267" spans="1:16" x14ac:dyDescent="0.3">
      <c r="A267" s="683">
        <v>263</v>
      </c>
      <c r="B267" s="684" t="s">
        <v>1355</v>
      </c>
      <c r="C267" s="685" t="s">
        <v>1356</v>
      </c>
      <c r="D267" s="686">
        <v>9000</v>
      </c>
      <c r="E267" s="687">
        <v>0</v>
      </c>
      <c r="F267" s="688"/>
    </row>
    <row r="268" spans="1:16" s="710" customFormat="1" ht="15" thickBot="1" x14ac:dyDescent="0.35">
      <c r="A268" s="709">
        <v>264</v>
      </c>
      <c r="B268" s="705" t="s">
        <v>1357</v>
      </c>
      <c r="C268" s="706" t="s">
        <v>1358</v>
      </c>
      <c r="D268" s="707">
        <v>7000</v>
      </c>
      <c r="E268" s="708">
        <v>0</v>
      </c>
      <c r="F268" s="688"/>
      <c r="G268" s="674"/>
      <c r="H268" s="674"/>
      <c r="I268" s="674"/>
      <c r="J268" s="674"/>
      <c r="K268" s="674"/>
      <c r="L268" s="674"/>
      <c r="M268" s="674"/>
      <c r="N268" s="674"/>
      <c r="O268" s="674"/>
      <c r="P268" s="674"/>
    </row>
    <row r="269" spans="1:16" ht="15" thickBot="1" x14ac:dyDescent="0.35">
      <c r="A269" s="711"/>
      <c r="B269" s="712" t="s">
        <v>1359</v>
      </c>
      <c r="C269" s="713"/>
      <c r="D269" s="714">
        <f>SUM(D5:D268)</f>
        <v>4075561.2</v>
      </c>
      <c r="E269" s="715">
        <f>SUM(E5:E268)</f>
        <v>4016128.38</v>
      </c>
      <c r="F269" s="688"/>
      <c r="G269" s="710"/>
      <c r="H269" s="710"/>
      <c r="I269" s="710"/>
      <c r="J269" s="710"/>
      <c r="K269" s="710"/>
      <c r="L269" s="710"/>
      <c r="M269" s="710"/>
      <c r="N269" s="710"/>
      <c r="O269" s="710"/>
      <c r="P269" s="710"/>
    </row>
    <row r="270" spans="1:16" s="710" customFormat="1" ht="19.5" customHeight="1" x14ac:dyDescent="0.3">
      <c r="A270" s="716"/>
      <c r="B270" s="717"/>
      <c r="C270" s="718"/>
      <c r="D270" s="719"/>
      <c r="E270" s="720"/>
    </row>
    <row r="271" spans="1:16" ht="18" customHeight="1" x14ac:dyDescent="0.3">
      <c r="A271" s="721"/>
      <c r="B271" s="722"/>
      <c r="C271" s="723"/>
      <c r="D271" s="724"/>
      <c r="E271" s="720"/>
    </row>
    <row r="272" spans="1:16" ht="18" customHeight="1" x14ac:dyDescent="0.3">
      <c r="A272" s="721"/>
      <c r="B272" s="722"/>
      <c r="C272" s="723"/>
      <c r="D272" s="724"/>
      <c r="E272" s="724"/>
    </row>
    <row r="273" spans="1:6" ht="18" customHeight="1" x14ac:dyDescent="0.3">
      <c r="A273" s="721"/>
      <c r="B273" s="722"/>
      <c r="C273" s="723"/>
      <c r="D273" s="724"/>
      <c r="E273" s="724"/>
    </row>
    <row r="274" spans="1:6" ht="17.25" customHeight="1" x14ac:dyDescent="0.3">
      <c r="A274" s="721"/>
      <c r="B274" s="717"/>
      <c r="C274" s="723"/>
      <c r="D274" s="725"/>
      <c r="E274" s="725"/>
    </row>
    <row r="275" spans="1:6" ht="24" customHeight="1" x14ac:dyDescent="0.3">
      <c r="A275" s="721"/>
      <c r="B275" s="717"/>
      <c r="C275" s="726"/>
      <c r="D275" s="727"/>
    </row>
    <row r="276" spans="1:6" ht="26.25" customHeight="1" x14ac:dyDescent="0.3">
      <c r="A276" s="721"/>
      <c r="B276" s="717"/>
      <c r="C276" s="726"/>
    </row>
    <row r="277" spans="1:6" ht="27" customHeight="1" x14ac:dyDescent="0.3">
      <c r="A277" s="728"/>
      <c r="B277" s="1415"/>
      <c r="C277" s="1415"/>
      <c r="D277" s="1415"/>
      <c r="E277" s="1415"/>
      <c r="F277" s="673"/>
    </row>
    <row r="278" spans="1:6" ht="9.75" customHeight="1" x14ac:dyDescent="0.3">
      <c r="A278" s="728"/>
      <c r="B278" s="729"/>
      <c r="C278" s="729"/>
      <c r="D278" s="729"/>
      <c r="E278" s="730"/>
      <c r="F278" s="673"/>
    </row>
    <row r="279" spans="1:6" ht="24.75" customHeight="1" x14ac:dyDescent="0.3">
      <c r="A279" s="728"/>
      <c r="B279" s="1415"/>
      <c r="C279" s="1415"/>
      <c r="D279" s="1415"/>
      <c r="E279" s="1415"/>
      <c r="F279" s="673"/>
    </row>
    <row r="280" spans="1:6" x14ac:dyDescent="0.3">
      <c r="A280" s="728"/>
      <c r="B280" s="694"/>
      <c r="C280" s="731"/>
      <c r="D280" s="731"/>
      <c r="E280" s="732"/>
      <c r="F280" s="673"/>
    </row>
    <row r="281" spans="1:6" x14ac:dyDescent="0.3">
      <c r="A281" s="728"/>
      <c r="B281" s="694"/>
      <c r="C281" s="731"/>
      <c r="D281" s="731"/>
      <c r="E281" s="732"/>
      <c r="F281" s="673"/>
    </row>
    <row r="282" spans="1:6" x14ac:dyDescent="0.3">
      <c r="A282" s="728"/>
      <c r="B282" s="1416"/>
      <c r="C282" s="1416"/>
      <c r="D282" s="1417"/>
      <c r="E282" s="1418"/>
      <c r="F282" s="673"/>
    </row>
    <row r="283" spans="1:6" x14ac:dyDescent="0.3">
      <c r="A283" s="728"/>
      <c r="B283" s="1416"/>
      <c r="C283" s="1416"/>
      <c r="D283" s="1417"/>
      <c r="E283" s="1418"/>
      <c r="F283" s="673"/>
    </row>
    <row r="284" spans="1:6" ht="133.5" customHeight="1" x14ac:dyDescent="0.3">
      <c r="A284" s="728"/>
      <c r="B284" s="723"/>
      <c r="C284" s="733"/>
      <c r="D284" s="734"/>
      <c r="E284" s="734"/>
      <c r="F284" s="673"/>
    </row>
    <row r="285" spans="1:6" ht="27" customHeight="1" x14ac:dyDescent="0.3">
      <c r="A285" s="728"/>
      <c r="B285" s="735"/>
      <c r="C285" s="736"/>
      <c r="D285" s="737"/>
      <c r="E285" s="737"/>
      <c r="F285" s="673"/>
    </row>
    <row r="286" spans="1:6" x14ac:dyDescent="0.3">
      <c r="A286" s="728"/>
      <c r="B286" s="738"/>
      <c r="C286" s="738"/>
      <c r="D286" s="728"/>
      <c r="E286" s="732"/>
      <c r="F286" s="728"/>
    </row>
    <row r="287" spans="1:6" x14ac:dyDescent="0.3">
      <c r="A287" s="728"/>
      <c r="B287" s="738"/>
      <c r="C287" s="738"/>
      <c r="D287" s="728"/>
      <c r="E287" s="732"/>
      <c r="F287" s="728"/>
    </row>
    <row r="288" spans="1:6" x14ac:dyDescent="0.3">
      <c r="A288" s="728"/>
      <c r="B288" s="738"/>
      <c r="C288" s="738"/>
      <c r="D288" s="728"/>
      <c r="E288" s="732"/>
      <c r="F288" s="728"/>
    </row>
    <row r="289" spans="1:6" x14ac:dyDescent="0.3">
      <c r="A289" s="728"/>
      <c r="B289" s="738"/>
      <c r="C289" s="738"/>
      <c r="D289" s="728"/>
      <c r="E289" s="732"/>
      <c r="F289" s="728"/>
    </row>
    <row r="290" spans="1:6" x14ac:dyDescent="0.3">
      <c r="A290" s="728"/>
      <c r="B290" s="738"/>
      <c r="C290" s="738"/>
      <c r="D290" s="728"/>
      <c r="E290" s="732"/>
      <c r="F290" s="728"/>
    </row>
    <row r="291" spans="1:6" x14ac:dyDescent="0.3">
      <c r="D291" s="674"/>
    </row>
    <row r="292" spans="1:6" x14ac:dyDescent="0.3">
      <c r="D292" s="674"/>
    </row>
    <row r="293" spans="1:6" x14ac:dyDescent="0.3">
      <c r="D293" s="674"/>
    </row>
    <row r="294" spans="1:6" x14ac:dyDescent="0.3">
      <c r="D294" s="674"/>
    </row>
    <row r="295" spans="1:6" x14ac:dyDescent="0.3">
      <c r="D295" s="674"/>
    </row>
    <row r="296" spans="1:6" x14ac:dyDescent="0.3">
      <c r="D296" s="674"/>
    </row>
    <row r="297" spans="1:6" x14ac:dyDescent="0.3">
      <c r="D297" s="674"/>
    </row>
    <row r="298" spans="1:6" x14ac:dyDescent="0.3">
      <c r="D298" s="674"/>
    </row>
    <row r="299" spans="1:6" x14ac:dyDescent="0.3">
      <c r="D299" s="674"/>
    </row>
    <row r="300" spans="1:6" x14ac:dyDescent="0.3">
      <c r="D300" s="674"/>
    </row>
    <row r="301" spans="1:6" x14ac:dyDescent="0.3">
      <c r="D301" s="674"/>
    </row>
    <row r="302" spans="1:6" x14ac:dyDescent="0.3">
      <c r="D302" s="674"/>
    </row>
    <row r="303" spans="1:6" x14ac:dyDescent="0.3">
      <c r="D303" s="674"/>
    </row>
    <row r="304" spans="1:6" x14ac:dyDescent="0.3">
      <c r="D304" s="674"/>
    </row>
    <row r="305" spans="4:4" x14ac:dyDescent="0.3">
      <c r="D305" s="674"/>
    </row>
    <row r="306" spans="4:4" x14ac:dyDescent="0.3">
      <c r="D306" s="674"/>
    </row>
    <row r="307" spans="4:4" x14ac:dyDescent="0.3">
      <c r="D307" s="674"/>
    </row>
    <row r="308" spans="4:4" x14ac:dyDescent="0.3">
      <c r="D308" s="674"/>
    </row>
    <row r="309" spans="4:4" x14ac:dyDescent="0.3">
      <c r="D309" s="674"/>
    </row>
    <row r="310" spans="4:4" x14ac:dyDescent="0.3">
      <c r="D310" s="674"/>
    </row>
    <row r="311" spans="4:4" x14ac:dyDescent="0.3">
      <c r="D311" s="674"/>
    </row>
    <row r="312" spans="4:4" x14ac:dyDescent="0.3">
      <c r="D312" s="674"/>
    </row>
    <row r="313" spans="4:4" x14ac:dyDescent="0.3">
      <c r="D313" s="674"/>
    </row>
    <row r="314" spans="4:4" x14ac:dyDescent="0.3">
      <c r="D314" s="674"/>
    </row>
    <row r="315" spans="4:4" x14ac:dyDescent="0.3">
      <c r="D315" s="674"/>
    </row>
    <row r="316" spans="4:4" x14ac:dyDescent="0.3">
      <c r="D316" s="674"/>
    </row>
    <row r="317" spans="4:4" x14ac:dyDescent="0.3">
      <c r="D317" s="674"/>
    </row>
    <row r="318" spans="4:4" x14ac:dyDescent="0.3">
      <c r="D318" s="674"/>
    </row>
    <row r="319" spans="4:4" x14ac:dyDescent="0.3">
      <c r="D319" s="674"/>
    </row>
    <row r="320" spans="4:4" x14ac:dyDescent="0.3">
      <c r="D320" s="674"/>
    </row>
    <row r="321" spans="4:4" x14ac:dyDescent="0.3">
      <c r="D321" s="674"/>
    </row>
    <row r="322" spans="4:4" x14ac:dyDescent="0.3">
      <c r="D322" s="674"/>
    </row>
    <row r="323" spans="4:4" x14ac:dyDescent="0.3">
      <c r="D323" s="674"/>
    </row>
    <row r="324" spans="4:4" x14ac:dyDescent="0.3">
      <c r="D324" s="674"/>
    </row>
    <row r="325" spans="4:4" x14ac:dyDescent="0.3">
      <c r="D325" s="674"/>
    </row>
    <row r="326" spans="4:4" x14ac:dyDescent="0.3">
      <c r="D326" s="674"/>
    </row>
    <row r="327" spans="4:4" x14ac:dyDescent="0.3">
      <c r="D327" s="674"/>
    </row>
    <row r="328" spans="4:4" x14ac:dyDescent="0.3">
      <c r="D328" s="674"/>
    </row>
    <row r="329" spans="4:4" x14ac:dyDescent="0.3">
      <c r="D329" s="674"/>
    </row>
    <row r="330" spans="4:4" x14ac:dyDescent="0.3">
      <c r="D330" s="674"/>
    </row>
    <row r="331" spans="4:4" x14ac:dyDescent="0.3">
      <c r="D331" s="674"/>
    </row>
    <row r="332" spans="4:4" x14ac:dyDescent="0.3">
      <c r="D332" s="674"/>
    </row>
    <row r="333" spans="4:4" x14ac:dyDescent="0.3">
      <c r="D333" s="674"/>
    </row>
    <row r="334" spans="4:4" x14ac:dyDescent="0.3">
      <c r="D334" s="674"/>
    </row>
    <row r="335" spans="4:4" x14ac:dyDescent="0.3">
      <c r="D335" s="674"/>
    </row>
    <row r="336" spans="4:4" x14ac:dyDescent="0.3">
      <c r="D336" s="674"/>
    </row>
    <row r="337" spans="4:4" x14ac:dyDescent="0.3">
      <c r="D337" s="674"/>
    </row>
    <row r="338" spans="4:4" x14ac:dyDescent="0.3">
      <c r="D338" s="674"/>
    </row>
    <row r="339" spans="4:4" x14ac:dyDescent="0.3">
      <c r="D339" s="674"/>
    </row>
    <row r="340" spans="4:4" x14ac:dyDescent="0.3">
      <c r="D340" s="674"/>
    </row>
    <row r="341" spans="4:4" x14ac:dyDescent="0.3">
      <c r="D341" s="674"/>
    </row>
    <row r="342" spans="4:4" x14ac:dyDescent="0.3">
      <c r="D342" s="674"/>
    </row>
    <row r="343" spans="4:4" x14ac:dyDescent="0.3">
      <c r="D343" s="674"/>
    </row>
    <row r="344" spans="4:4" x14ac:dyDescent="0.3">
      <c r="D344" s="674"/>
    </row>
    <row r="345" spans="4:4" x14ac:dyDescent="0.3">
      <c r="D345" s="674"/>
    </row>
    <row r="346" spans="4:4" x14ac:dyDescent="0.3">
      <c r="D346" s="674"/>
    </row>
    <row r="347" spans="4:4" x14ac:dyDescent="0.3">
      <c r="D347" s="674"/>
    </row>
    <row r="348" spans="4:4" x14ac:dyDescent="0.3">
      <c r="D348" s="674"/>
    </row>
    <row r="349" spans="4:4" x14ac:dyDescent="0.3">
      <c r="D349" s="674"/>
    </row>
    <row r="350" spans="4:4" x14ac:dyDescent="0.3">
      <c r="D350" s="674"/>
    </row>
    <row r="351" spans="4:4" x14ac:dyDescent="0.3">
      <c r="D351" s="674"/>
    </row>
    <row r="352" spans="4:4" x14ac:dyDescent="0.3">
      <c r="D352" s="674"/>
    </row>
    <row r="353" spans="4:4" x14ac:dyDescent="0.3">
      <c r="D353" s="674"/>
    </row>
    <row r="354" spans="4:4" x14ac:dyDescent="0.3">
      <c r="D354" s="674"/>
    </row>
    <row r="355" spans="4:4" x14ac:dyDescent="0.3">
      <c r="D355" s="674"/>
    </row>
    <row r="356" spans="4:4" x14ac:dyDescent="0.3">
      <c r="D356" s="674"/>
    </row>
    <row r="357" spans="4:4" x14ac:dyDescent="0.3">
      <c r="D357" s="674"/>
    </row>
    <row r="358" spans="4:4" x14ac:dyDescent="0.3">
      <c r="D358" s="674"/>
    </row>
    <row r="359" spans="4:4" x14ac:dyDescent="0.3">
      <c r="D359" s="674"/>
    </row>
    <row r="360" spans="4:4" x14ac:dyDescent="0.3">
      <c r="D360" s="674"/>
    </row>
    <row r="361" spans="4:4" x14ac:dyDescent="0.3">
      <c r="D361" s="674"/>
    </row>
    <row r="362" spans="4:4" x14ac:dyDescent="0.3">
      <c r="D362" s="674"/>
    </row>
    <row r="363" spans="4:4" x14ac:dyDescent="0.3">
      <c r="D363" s="674" t="s">
        <v>1360</v>
      </c>
    </row>
    <row r="364" spans="4:4" x14ac:dyDescent="0.3">
      <c r="D364" s="674"/>
    </row>
    <row r="365" spans="4:4" x14ac:dyDescent="0.3">
      <c r="D365" s="674"/>
    </row>
    <row r="366" spans="4:4" x14ac:dyDescent="0.3">
      <c r="D366" s="674"/>
    </row>
    <row r="367" spans="4:4" x14ac:dyDescent="0.3">
      <c r="D367" s="674"/>
    </row>
    <row r="368" spans="4:4" x14ac:dyDescent="0.3">
      <c r="D368" s="674"/>
    </row>
    <row r="369" spans="4:4" x14ac:dyDescent="0.3">
      <c r="D369" s="674"/>
    </row>
    <row r="370" spans="4:4" x14ac:dyDescent="0.3">
      <c r="D370" s="674"/>
    </row>
    <row r="371" spans="4:4" x14ac:dyDescent="0.3">
      <c r="D371" s="674"/>
    </row>
    <row r="372" spans="4:4" x14ac:dyDescent="0.3">
      <c r="D372" s="674"/>
    </row>
    <row r="373" spans="4:4" x14ac:dyDescent="0.3">
      <c r="D373" s="674"/>
    </row>
    <row r="374" spans="4:4" x14ac:dyDescent="0.3">
      <c r="D374" s="674"/>
    </row>
    <row r="375" spans="4:4" x14ac:dyDescent="0.3">
      <c r="D375" s="674"/>
    </row>
    <row r="376" spans="4:4" x14ac:dyDescent="0.3">
      <c r="D376" s="674"/>
    </row>
    <row r="377" spans="4:4" x14ac:dyDescent="0.3">
      <c r="D377" s="674"/>
    </row>
    <row r="378" spans="4:4" x14ac:dyDescent="0.3">
      <c r="D378" s="674"/>
    </row>
    <row r="379" spans="4:4" x14ac:dyDescent="0.3">
      <c r="D379" s="674"/>
    </row>
    <row r="380" spans="4:4" x14ac:dyDescent="0.3">
      <c r="D380" s="674"/>
    </row>
    <row r="381" spans="4:4" x14ac:dyDescent="0.3">
      <c r="D381" s="674"/>
    </row>
    <row r="382" spans="4:4" x14ac:dyDescent="0.3">
      <c r="D382" s="674"/>
    </row>
    <row r="383" spans="4:4" x14ac:dyDescent="0.3">
      <c r="D383" s="674"/>
    </row>
    <row r="384" spans="4:4" x14ac:dyDescent="0.3">
      <c r="D384" s="674"/>
    </row>
    <row r="385" spans="4:4" x14ac:dyDescent="0.3">
      <c r="D385" s="674"/>
    </row>
    <row r="386" spans="4:4" x14ac:dyDescent="0.3">
      <c r="D386" s="674"/>
    </row>
    <row r="387" spans="4:4" x14ac:dyDescent="0.3">
      <c r="D387" s="674"/>
    </row>
    <row r="388" spans="4:4" x14ac:dyDescent="0.3">
      <c r="D388" s="674"/>
    </row>
    <row r="389" spans="4:4" x14ac:dyDescent="0.3">
      <c r="D389" s="674"/>
    </row>
    <row r="390" spans="4:4" x14ac:dyDescent="0.3">
      <c r="D390" s="674"/>
    </row>
    <row r="391" spans="4:4" x14ac:dyDescent="0.3">
      <c r="D391" s="674"/>
    </row>
    <row r="392" spans="4:4" x14ac:dyDescent="0.3">
      <c r="D392" s="674"/>
    </row>
    <row r="393" spans="4:4" x14ac:dyDescent="0.3">
      <c r="D393" s="674"/>
    </row>
    <row r="394" spans="4:4" x14ac:dyDescent="0.3">
      <c r="D394" s="674"/>
    </row>
    <row r="395" spans="4:4" x14ac:dyDescent="0.3">
      <c r="D395" s="674"/>
    </row>
    <row r="396" spans="4:4" x14ac:dyDescent="0.3">
      <c r="D396" s="674"/>
    </row>
    <row r="397" spans="4:4" x14ac:dyDescent="0.3">
      <c r="D397" s="674"/>
    </row>
    <row r="398" spans="4:4" x14ac:dyDescent="0.3">
      <c r="D398" s="674"/>
    </row>
    <row r="399" spans="4:4" x14ac:dyDescent="0.3">
      <c r="D399" s="674"/>
    </row>
    <row r="400" spans="4:4" x14ac:dyDescent="0.3">
      <c r="D400" s="674"/>
    </row>
    <row r="401" spans="4:4" x14ac:dyDescent="0.3">
      <c r="D401" s="674"/>
    </row>
    <row r="402" spans="4:4" x14ac:dyDescent="0.3">
      <c r="D402" s="674"/>
    </row>
    <row r="403" spans="4:4" x14ac:dyDescent="0.3">
      <c r="D403" s="674"/>
    </row>
    <row r="404" spans="4:4" x14ac:dyDescent="0.3">
      <c r="D404" s="674"/>
    </row>
    <row r="405" spans="4:4" x14ac:dyDescent="0.3">
      <c r="D405" s="674"/>
    </row>
    <row r="406" spans="4:4" x14ac:dyDescent="0.3">
      <c r="D406" s="674"/>
    </row>
    <row r="407" spans="4:4" x14ac:dyDescent="0.3">
      <c r="D407" s="674"/>
    </row>
    <row r="408" spans="4:4" x14ac:dyDescent="0.3">
      <c r="D408" s="674"/>
    </row>
    <row r="409" spans="4:4" x14ac:dyDescent="0.3">
      <c r="D409" s="674"/>
    </row>
    <row r="410" spans="4:4" x14ac:dyDescent="0.3">
      <c r="D410" s="674"/>
    </row>
    <row r="411" spans="4:4" x14ac:dyDescent="0.3">
      <c r="D411" s="674"/>
    </row>
    <row r="412" spans="4:4" x14ac:dyDescent="0.3">
      <c r="D412" s="674"/>
    </row>
    <row r="413" spans="4:4" x14ac:dyDescent="0.3">
      <c r="D413" s="674"/>
    </row>
    <row r="414" spans="4:4" x14ac:dyDescent="0.3">
      <c r="D414" s="674"/>
    </row>
    <row r="415" spans="4:4" x14ac:dyDescent="0.3">
      <c r="D415" s="674"/>
    </row>
    <row r="416" spans="4:4" x14ac:dyDescent="0.3">
      <c r="D416" s="674"/>
    </row>
    <row r="417" spans="4:4" x14ac:dyDescent="0.3">
      <c r="D417" s="674"/>
    </row>
    <row r="418" spans="4:4" x14ac:dyDescent="0.3">
      <c r="D418" s="674"/>
    </row>
    <row r="419" spans="4:4" x14ac:dyDescent="0.3">
      <c r="D419" s="674"/>
    </row>
    <row r="420" spans="4:4" x14ac:dyDescent="0.3">
      <c r="D420" s="674"/>
    </row>
    <row r="421" spans="4:4" x14ac:dyDescent="0.3">
      <c r="D421" s="674"/>
    </row>
    <row r="422" spans="4:4" x14ac:dyDescent="0.3">
      <c r="D422" s="674"/>
    </row>
    <row r="423" spans="4:4" x14ac:dyDescent="0.3">
      <c r="D423" s="674"/>
    </row>
    <row r="424" spans="4:4" x14ac:dyDescent="0.3">
      <c r="D424" s="674"/>
    </row>
    <row r="425" spans="4:4" x14ac:dyDescent="0.3">
      <c r="D425" s="674"/>
    </row>
    <row r="426" spans="4:4" x14ac:dyDescent="0.3">
      <c r="D426" s="674"/>
    </row>
    <row r="427" spans="4:4" x14ac:dyDescent="0.3">
      <c r="D427" s="674"/>
    </row>
    <row r="428" spans="4:4" x14ac:dyDescent="0.3">
      <c r="D428" s="674"/>
    </row>
    <row r="429" spans="4:4" x14ac:dyDescent="0.3">
      <c r="D429" s="674"/>
    </row>
    <row r="430" spans="4:4" x14ac:dyDescent="0.3">
      <c r="D430" s="674"/>
    </row>
    <row r="431" spans="4:4" x14ac:dyDescent="0.3">
      <c r="D431" s="674"/>
    </row>
    <row r="432" spans="4:4" x14ac:dyDescent="0.3">
      <c r="D432" s="674"/>
    </row>
    <row r="433" spans="4:4" x14ac:dyDescent="0.3">
      <c r="D433" s="674"/>
    </row>
    <row r="434" spans="4:4" x14ac:dyDescent="0.3">
      <c r="D434" s="674"/>
    </row>
    <row r="435" spans="4:4" x14ac:dyDescent="0.3">
      <c r="D435" s="674"/>
    </row>
    <row r="436" spans="4:4" x14ac:dyDescent="0.3">
      <c r="D436" s="674"/>
    </row>
    <row r="437" spans="4:4" x14ac:dyDescent="0.3">
      <c r="D437" s="674"/>
    </row>
    <row r="438" spans="4:4" x14ac:dyDescent="0.3">
      <c r="D438" s="674"/>
    </row>
    <row r="439" spans="4:4" x14ac:dyDescent="0.3">
      <c r="D439" s="674"/>
    </row>
    <row r="440" spans="4:4" x14ac:dyDescent="0.3">
      <c r="D440" s="674"/>
    </row>
    <row r="441" spans="4:4" x14ac:dyDescent="0.3">
      <c r="D441" s="674"/>
    </row>
    <row r="442" spans="4:4" x14ac:dyDescent="0.3">
      <c r="D442" s="674"/>
    </row>
    <row r="443" spans="4:4" x14ac:dyDescent="0.3">
      <c r="D443" s="674"/>
    </row>
    <row r="444" spans="4:4" x14ac:dyDescent="0.3">
      <c r="D444" s="674"/>
    </row>
    <row r="445" spans="4:4" x14ac:dyDescent="0.3">
      <c r="D445" s="674"/>
    </row>
    <row r="446" spans="4:4" x14ac:dyDescent="0.3">
      <c r="D446" s="674"/>
    </row>
    <row r="447" spans="4:4" x14ac:dyDescent="0.3">
      <c r="D447" s="674"/>
    </row>
    <row r="448" spans="4:4" x14ac:dyDescent="0.3">
      <c r="D448" s="674"/>
    </row>
    <row r="449" spans="4:4" x14ac:dyDescent="0.3">
      <c r="D449" s="674"/>
    </row>
    <row r="450" spans="4:4" x14ac:dyDescent="0.3">
      <c r="D450" s="674"/>
    </row>
    <row r="451" spans="4:4" x14ac:dyDescent="0.3">
      <c r="D451" s="674"/>
    </row>
    <row r="452" spans="4:4" x14ac:dyDescent="0.3">
      <c r="D452" s="674"/>
    </row>
    <row r="453" spans="4:4" x14ac:dyDescent="0.3">
      <c r="D453" s="674"/>
    </row>
    <row r="454" spans="4:4" x14ac:dyDescent="0.3">
      <c r="D454" s="674"/>
    </row>
    <row r="455" spans="4:4" x14ac:dyDescent="0.3">
      <c r="D455" s="674"/>
    </row>
    <row r="456" spans="4:4" x14ac:dyDescent="0.3">
      <c r="D456" s="674"/>
    </row>
    <row r="457" spans="4:4" x14ac:dyDescent="0.3">
      <c r="D457" s="674"/>
    </row>
    <row r="458" spans="4:4" x14ac:dyDescent="0.3">
      <c r="D458" s="674"/>
    </row>
    <row r="459" spans="4:4" x14ac:dyDescent="0.3">
      <c r="D459" s="674"/>
    </row>
    <row r="460" spans="4:4" x14ac:dyDescent="0.3">
      <c r="D460" s="674"/>
    </row>
    <row r="461" spans="4:4" x14ac:dyDescent="0.3">
      <c r="D461" s="674"/>
    </row>
    <row r="462" spans="4:4" x14ac:dyDescent="0.3">
      <c r="D462" s="674"/>
    </row>
    <row r="463" spans="4:4" x14ac:dyDescent="0.3">
      <c r="D463" s="674"/>
    </row>
    <row r="464" spans="4:4" x14ac:dyDescent="0.3">
      <c r="D464" s="674"/>
    </row>
    <row r="465" spans="4:4" x14ac:dyDescent="0.3">
      <c r="D465" s="674"/>
    </row>
    <row r="466" spans="4:4" x14ac:dyDescent="0.3">
      <c r="D466" s="674"/>
    </row>
    <row r="467" spans="4:4" x14ac:dyDescent="0.3">
      <c r="D467" s="674"/>
    </row>
    <row r="468" spans="4:4" x14ac:dyDescent="0.3">
      <c r="D468" s="674"/>
    </row>
    <row r="469" spans="4:4" x14ac:dyDescent="0.3">
      <c r="D469" s="674"/>
    </row>
    <row r="470" spans="4:4" x14ac:dyDescent="0.3">
      <c r="D470" s="674"/>
    </row>
    <row r="471" spans="4:4" x14ac:dyDescent="0.3">
      <c r="D471" s="674"/>
    </row>
    <row r="472" spans="4:4" x14ac:dyDescent="0.3">
      <c r="D472" s="674"/>
    </row>
    <row r="473" spans="4:4" x14ac:dyDescent="0.3">
      <c r="D473" s="674"/>
    </row>
    <row r="474" spans="4:4" x14ac:dyDescent="0.3">
      <c r="D474" s="674"/>
    </row>
    <row r="475" spans="4:4" x14ac:dyDescent="0.3">
      <c r="D475" s="674"/>
    </row>
    <row r="476" spans="4:4" x14ac:dyDescent="0.3">
      <c r="D476" s="674"/>
    </row>
    <row r="477" spans="4:4" x14ac:dyDescent="0.3">
      <c r="D477" s="674"/>
    </row>
    <row r="478" spans="4:4" x14ac:dyDescent="0.3">
      <c r="D478" s="674"/>
    </row>
    <row r="479" spans="4:4" x14ac:dyDescent="0.3">
      <c r="D479" s="674"/>
    </row>
    <row r="480" spans="4:4" x14ac:dyDescent="0.3">
      <c r="D480" s="674"/>
    </row>
    <row r="481" spans="4:4" x14ac:dyDescent="0.3">
      <c r="D481" s="674"/>
    </row>
    <row r="482" spans="4:4" x14ac:dyDescent="0.3">
      <c r="D482" s="674"/>
    </row>
    <row r="483" spans="4:4" x14ac:dyDescent="0.3">
      <c r="D483" s="674"/>
    </row>
    <row r="484" spans="4:4" x14ac:dyDescent="0.3">
      <c r="D484" s="674"/>
    </row>
    <row r="485" spans="4:4" x14ac:dyDescent="0.3">
      <c r="D485" s="674"/>
    </row>
    <row r="486" spans="4:4" x14ac:dyDescent="0.3">
      <c r="D486" s="674"/>
    </row>
    <row r="487" spans="4:4" x14ac:dyDescent="0.3">
      <c r="D487" s="674"/>
    </row>
    <row r="488" spans="4:4" x14ac:dyDescent="0.3">
      <c r="D488" s="674"/>
    </row>
    <row r="489" spans="4:4" x14ac:dyDescent="0.3">
      <c r="D489" s="674"/>
    </row>
    <row r="490" spans="4:4" x14ac:dyDescent="0.3">
      <c r="D490" s="674"/>
    </row>
    <row r="491" spans="4:4" x14ac:dyDescent="0.3">
      <c r="D491" s="674"/>
    </row>
    <row r="492" spans="4:4" x14ac:dyDescent="0.3">
      <c r="D492" s="674"/>
    </row>
    <row r="493" spans="4:4" x14ac:dyDescent="0.3">
      <c r="D493" s="674"/>
    </row>
    <row r="494" spans="4:4" x14ac:dyDescent="0.3">
      <c r="D494" s="674"/>
    </row>
    <row r="495" spans="4:4" x14ac:dyDescent="0.3">
      <c r="D495" s="674"/>
    </row>
    <row r="496" spans="4:4" x14ac:dyDescent="0.3">
      <c r="D496" s="674"/>
    </row>
    <row r="497" spans="4:4" x14ac:dyDescent="0.3">
      <c r="D497" s="674"/>
    </row>
    <row r="498" spans="4:4" x14ac:dyDescent="0.3">
      <c r="D498" s="674"/>
    </row>
    <row r="499" spans="4:4" x14ac:dyDescent="0.3">
      <c r="D499" s="674"/>
    </row>
    <row r="500" spans="4:4" x14ac:dyDescent="0.3">
      <c r="D500" s="674"/>
    </row>
    <row r="501" spans="4:4" x14ac:dyDescent="0.3">
      <c r="D501" s="674"/>
    </row>
    <row r="502" spans="4:4" x14ac:dyDescent="0.3">
      <c r="D502" s="674"/>
    </row>
    <row r="503" spans="4:4" x14ac:dyDescent="0.3">
      <c r="D503" s="674"/>
    </row>
    <row r="504" spans="4:4" x14ac:dyDescent="0.3">
      <c r="D504" s="674"/>
    </row>
    <row r="505" spans="4:4" x14ac:dyDescent="0.3">
      <c r="D505" s="674"/>
    </row>
    <row r="506" spans="4:4" x14ac:dyDescent="0.3">
      <c r="D506" s="674"/>
    </row>
    <row r="507" spans="4:4" x14ac:dyDescent="0.3">
      <c r="D507" s="674"/>
    </row>
    <row r="508" spans="4:4" x14ac:dyDescent="0.3">
      <c r="D508" s="674"/>
    </row>
    <row r="509" spans="4:4" x14ac:dyDescent="0.3">
      <c r="D509" s="674"/>
    </row>
    <row r="510" spans="4:4" x14ac:dyDescent="0.3">
      <c r="D510" s="674"/>
    </row>
    <row r="511" spans="4:4" x14ac:dyDescent="0.3">
      <c r="D511" s="674"/>
    </row>
    <row r="512" spans="4:4" x14ac:dyDescent="0.3">
      <c r="D512" s="674"/>
    </row>
    <row r="513" spans="4:4" x14ac:dyDescent="0.3">
      <c r="D513" s="674"/>
    </row>
    <row r="514" spans="4:4" x14ac:dyDescent="0.3">
      <c r="D514" s="674"/>
    </row>
    <row r="515" spans="4:4" x14ac:dyDescent="0.3">
      <c r="D515" s="674"/>
    </row>
    <row r="516" spans="4:4" x14ac:dyDescent="0.3">
      <c r="D516" s="674"/>
    </row>
    <row r="517" spans="4:4" x14ac:dyDescent="0.3">
      <c r="D517" s="674"/>
    </row>
    <row r="518" spans="4:4" x14ac:dyDescent="0.3">
      <c r="D518" s="674"/>
    </row>
    <row r="519" spans="4:4" x14ac:dyDescent="0.3">
      <c r="D519" s="674"/>
    </row>
    <row r="520" spans="4:4" x14ac:dyDescent="0.3">
      <c r="D520" s="674"/>
    </row>
    <row r="521" spans="4:4" x14ac:dyDescent="0.3">
      <c r="D521" s="674"/>
    </row>
    <row r="522" spans="4:4" x14ac:dyDescent="0.3">
      <c r="D522" s="674"/>
    </row>
    <row r="523" spans="4:4" x14ac:dyDescent="0.3">
      <c r="D523" s="674"/>
    </row>
    <row r="524" spans="4:4" x14ac:dyDescent="0.3">
      <c r="D524" s="674"/>
    </row>
    <row r="525" spans="4:4" x14ac:dyDescent="0.3">
      <c r="D525" s="674"/>
    </row>
    <row r="526" spans="4:4" x14ac:dyDescent="0.3">
      <c r="D526" s="674"/>
    </row>
    <row r="527" spans="4:4" x14ac:dyDescent="0.3">
      <c r="D527" s="674"/>
    </row>
    <row r="528" spans="4:4" x14ac:dyDescent="0.3">
      <c r="D528" s="674"/>
    </row>
    <row r="529" spans="4:4" x14ac:dyDescent="0.3">
      <c r="D529" s="674"/>
    </row>
    <row r="530" spans="4:4" x14ac:dyDescent="0.3">
      <c r="D530" s="674"/>
    </row>
    <row r="531" spans="4:4" x14ac:dyDescent="0.3">
      <c r="D531" s="674"/>
    </row>
    <row r="532" spans="4:4" x14ac:dyDescent="0.3">
      <c r="D532" s="674"/>
    </row>
    <row r="533" spans="4:4" x14ac:dyDescent="0.3">
      <c r="D533" s="674"/>
    </row>
    <row r="534" spans="4:4" x14ac:dyDescent="0.3">
      <c r="D534" s="674"/>
    </row>
    <row r="535" spans="4:4" x14ac:dyDescent="0.3">
      <c r="D535" s="674"/>
    </row>
    <row r="536" spans="4:4" x14ac:dyDescent="0.3">
      <c r="D536" s="674"/>
    </row>
    <row r="537" spans="4:4" x14ac:dyDescent="0.3">
      <c r="D537" s="674"/>
    </row>
    <row r="538" spans="4:4" x14ac:dyDescent="0.3">
      <c r="D538" s="674"/>
    </row>
    <row r="539" spans="4:4" x14ac:dyDescent="0.3">
      <c r="D539" s="674"/>
    </row>
    <row r="540" spans="4:4" x14ac:dyDescent="0.3">
      <c r="D540" s="674"/>
    </row>
    <row r="541" spans="4:4" x14ac:dyDescent="0.3">
      <c r="D541" s="674"/>
    </row>
    <row r="542" spans="4:4" x14ac:dyDescent="0.3">
      <c r="D542" s="674"/>
    </row>
    <row r="543" spans="4:4" x14ac:dyDescent="0.3">
      <c r="D543" s="674"/>
    </row>
    <row r="544" spans="4:4" x14ac:dyDescent="0.3">
      <c r="D544" s="674"/>
    </row>
    <row r="545" spans="4:4" x14ac:dyDescent="0.3">
      <c r="D545" s="674"/>
    </row>
    <row r="546" spans="4:4" x14ac:dyDescent="0.3">
      <c r="D546" s="674"/>
    </row>
    <row r="547" spans="4:4" x14ac:dyDescent="0.3">
      <c r="D547" s="674"/>
    </row>
    <row r="548" spans="4:4" x14ac:dyDescent="0.3">
      <c r="D548" s="674"/>
    </row>
    <row r="549" spans="4:4" x14ac:dyDescent="0.3">
      <c r="D549" s="674"/>
    </row>
    <row r="550" spans="4:4" x14ac:dyDescent="0.3">
      <c r="D550" s="674"/>
    </row>
    <row r="551" spans="4:4" x14ac:dyDescent="0.3">
      <c r="D551" s="674"/>
    </row>
    <row r="552" spans="4:4" x14ac:dyDescent="0.3">
      <c r="D552" s="674"/>
    </row>
    <row r="553" spans="4:4" x14ac:dyDescent="0.3">
      <c r="D553" s="674"/>
    </row>
    <row r="554" spans="4:4" x14ac:dyDescent="0.3">
      <c r="D554" s="674"/>
    </row>
    <row r="555" spans="4:4" x14ac:dyDescent="0.3">
      <c r="D555" s="674"/>
    </row>
    <row r="556" spans="4:4" x14ac:dyDescent="0.3">
      <c r="D556" s="674"/>
    </row>
    <row r="557" spans="4:4" x14ac:dyDescent="0.3">
      <c r="D557" s="674"/>
    </row>
    <row r="558" spans="4:4" x14ac:dyDescent="0.3">
      <c r="D558" s="674"/>
    </row>
    <row r="559" spans="4:4" x14ac:dyDescent="0.3">
      <c r="D559" s="674"/>
    </row>
    <row r="560" spans="4:4" x14ac:dyDescent="0.3">
      <c r="D560" s="674"/>
    </row>
    <row r="561" spans="4:4" x14ac:dyDescent="0.3">
      <c r="D561" s="674"/>
    </row>
    <row r="568" spans="4:4" x14ac:dyDescent="0.3">
      <c r="D568" s="674"/>
    </row>
    <row r="569" spans="4:4" x14ac:dyDescent="0.3">
      <c r="D569" s="674"/>
    </row>
    <row r="570" spans="4:4" x14ac:dyDescent="0.3">
      <c r="D570" s="674"/>
    </row>
    <row r="571" spans="4:4" x14ac:dyDescent="0.3">
      <c r="D571" s="674"/>
    </row>
    <row r="572" spans="4:4" x14ac:dyDescent="0.3">
      <c r="D572" s="674"/>
    </row>
    <row r="573" spans="4:4" x14ac:dyDescent="0.3">
      <c r="D573" s="674"/>
    </row>
    <row r="574" spans="4:4" x14ac:dyDescent="0.3">
      <c r="D574" s="674"/>
    </row>
    <row r="575" spans="4:4" x14ac:dyDescent="0.3">
      <c r="D575" s="674"/>
    </row>
    <row r="576" spans="4:4" x14ac:dyDescent="0.3">
      <c r="D576" s="674"/>
    </row>
    <row r="577" spans="4:4" x14ac:dyDescent="0.3">
      <c r="D577" s="674"/>
    </row>
    <row r="578" spans="4:4" x14ac:dyDescent="0.3">
      <c r="D578" s="674"/>
    </row>
    <row r="579" spans="4:4" x14ac:dyDescent="0.3">
      <c r="D579" s="674"/>
    </row>
    <row r="580" spans="4:4" x14ac:dyDescent="0.3">
      <c r="D580" s="674"/>
    </row>
    <row r="581" spans="4:4" x14ac:dyDescent="0.3">
      <c r="D581" s="674"/>
    </row>
    <row r="582" spans="4:4" x14ac:dyDescent="0.3">
      <c r="D582" s="674"/>
    </row>
    <row r="583" spans="4:4" x14ac:dyDescent="0.3">
      <c r="D583" s="674"/>
    </row>
    <row r="584" spans="4:4" x14ac:dyDescent="0.3">
      <c r="D584" s="674"/>
    </row>
    <row r="585" spans="4:4" x14ac:dyDescent="0.3">
      <c r="D585" s="674"/>
    </row>
    <row r="586" spans="4:4" x14ac:dyDescent="0.3">
      <c r="D586" s="674"/>
    </row>
    <row r="587" spans="4:4" x14ac:dyDescent="0.3">
      <c r="D587" s="674"/>
    </row>
    <row r="588" spans="4:4" x14ac:dyDescent="0.3">
      <c r="D588" s="674"/>
    </row>
    <row r="589" spans="4:4" x14ac:dyDescent="0.3">
      <c r="D589" s="674"/>
    </row>
    <row r="590" spans="4:4" x14ac:dyDescent="0.3">
      <c r="D590" s="674"/>
    </row>
    <row r="591" spans="4:4" x14ac:dyDescent="0.3">
      <c r="D591" s="674"/>
    </row>
    <row r="592" spans="4:4" x14ac:dyDescent="0.3">
      <c r="D592" s="674"/>
    </row>
    <row r="593" spans="4:4" x14ac:dyDescent="0.3">
      <c r="D593" s="674"/>
    </row>
    <row r="594" spans="4:4" x14ac:dyDescent="0.3">
      <c r="D594" s="674"/>
    </row>
    <row r="595" spans="4:4" x14ac:dyDescent="0.3">
      <c r="D595" s="674"/>
    </row>
    <row r="596" spans="4:4" x14ac:dyDescent="0.3">
      <c r="D596" s="674"/>
    </row>
    <row r="597" spans="4:4" x14ac:dyDescent="0.3">
      <c r="D597" s="674"/>
    </row>
    <row r="598" spans="4:4" x14ac:dyDescent="0.3">
      <c r="D598" s="674"/>
    </row>
    <row r="599" spans="4:4" x14ac:dyDescent="0.3">
      <c r="D599" s="674"/>
    </row>
    <row r="600" spans="4:4" x14ac:dyDescent="0.3">
      <c r="D600" s="674"/>
    </row>
    <row r="601" spans="4:4" x14ac:dyDescent="0.3">
      <c r="D601" s="674"/>
    </row>
    <row r="602" spans="4:4" x14ac:dyDescent="0.3">
      <c r="D602" s="674"/>
    </row>
    <row r="603" spans="4:4" x14ac:dyDescent="0.3">
      <c r="D603" s="674"/>
    </row>
    <row r="604" spans="4:4" x14ac:dyDescent="0.3">
      <c r="D604" s="674"/>
    </row>
    <row r="605" spans="4:4" x14ac:dyDescent="0.3">
      <c r="D605" s="674"/>
    </row>
    <row r="606" spans="4:4" x14ac:dyDescent="0.3">
      <c r="D606" s="674"/>
    </row>
    <row r="607" spans="4:4" x14ac:dyDescent="0.3">
      <c r="D607" s="674"/>
    </row>
    <row r="608" spans="4:4" x14ac:dyDescent="0.3">
      <c r="D608" s="674"/>
    </row>
    <row r="609" spans="4:4" x14ac:dyDescent="0.3">
      <c r="D609" s="674"/>
    </row>
    <row r="610" spans="4:4" x14ac:dyDescent="0.3">
      <c r="D610" s="674"/>
    </row>
    <row r="611" spans="4:4" x14ac:dyDescent="0.3">
      <c r="D611" s="674"/>
    </row>
    <row r="612" spans="4:4" x14ac:dyDescent="0.3">
      <c r="D612" s="674"/>
    </row>
    <row r="613" spans="4:4" x14ac:dyDescent="0.3">
      <c r="D613" s="674"/>
    </row>
    <row r="614" spans="4:4" x14ac:dyDescent="0.3">
      <c r="D614" s="674"/>
    </row>
    <row r="615" spans="4:4" x14ac:dyDescent="0.3">
      <c r="D615" s="674"/>
    </row>
    <row r="616" spans="4:4" x14ac:dyDescent="0.3">
      <c r="D616" s="674"/>
    </row>
    <row r="617" spans="4:4" x14ac:dyDescent="0.3">
      <c r="D617" s="674"/>
    </row>
    <row r="618" spans="4:4" x14ac:dyDescent="0.3">
      <c r="D618" s="674"/>
    </row>
    <row r="619" spans="4:4" x14ac:dyDescent="0.3">
      <c r="D619" s="674"/>
    </row>
    <row r="620" spans="4:4" x14ac:dyDescent="0.3">
      <c r="D620" s="674"/>
    </row>
    <row r="621" spans="4:4" x14ac:dyDescent="0.3">
      <c r="D621" s="674"/>
    </row>
    <row r="622" spans="4:4" x14ac:dyDescent="0.3">
      <c r="D622" s="674"/>
    </row>
    <row r="623" spans="4:4" x14ac:dyDescent="0.3">
      <c r="D623" s="674"/>
    </row>
    <row r="624" spans="4:4" x14ac:dyDescent="0.3">
      <c r="D624" s="674"/>
    </row>
    <row r="625" spans="4:4" x14ac:dyDescent="0.3">
      <c r="D625" s="674"/>
    </row>
    <row r="626" spans="4:4" x14ac:dyDescent="0.3">
      <c r="D626" s="674"/>
    </row>
    <row r="627" spans="4:4" x14ac:dyDescent="0.3">
      <c r="D627" s="674"/>
    </row>
    <row r="628" spans="4:4" x14ac:dyDescent="0.3">
      <c r="D628" s="674"/>
    </row>
    <row r="629" spans="4:4" x14ac:dyDescent="0.3">
      <c r="D629" s="674"/>
    </row>
    <row r="630" spans="4:4" x14ac:dyDescent="0.3">
      <c r="D630" s="674"/>
    </row>
    <row r="631" spans="4:4" x14ac:dyDescent="0.3">
      <c r="D631" s="674"/>
    </row>
    <row r="632" spans="4:4" x14ac:dyDescent="0.3">
      <c r="D632" s="674"/>
    </row>
    <row r="633" spans="4:4" x14ac:dyDescent="0.3">
      <c r="D633" s="674"/>
    </row>
    <row r="634" spans="4:4" x14ac:dyDescent="0.3">
      <c r="D634" s="674"/>
    </row>
    <row r="635" spans="4:4" x14ac:dyDescent="0.3">
      <c r="D635" s="674"/>
    </row>
    <row r="636" spans="4:4" x14ac:dyDescent="0.3">
      <c r="D636" s="674"/>
    </row>
    <row r="637" spans="4:4" x14ac:dyDescent="0.3">
      <c r="D637" s="674"/>
    </row>
    <row r="638" spans="4:4" x14ac:dyDescent="0.3">
      <c r="D638" s="674"/>
    </row>
    <row r="639" spans="4:4" x14ac:dyDescent="0.3">
      <c r="D639" s="674"/>
    </row>
    <row r="640" spans="4:4" x14ac:dyDescent="0.3">
      <c r="D640" s="674"/>
    </row>
    <row r="641" spans="4:4" x14ac:dyDescent="0.3">
      <c r="D641" s="674"/>
    </row>
    <row r="642" spans="4:4" x14ac:dyDescent="0.3">
      <c r="D642" s="674"/>
    </row>
    <row r="643" spans="4:4" x14ac:dyDescent="0.3">
      <c r="D643" s="674"/>
    </row>
    <row r="644" spans="4:4" x14ac:dyDescent="0.3">
      <c r="D644" s="674"/>
    </row>
    <row r="645" spans="4:4" x14ac:dyDescent="0.3">
      <c r="D645" s="674"/>
    </row>
    <row r="646" spans="4:4" x14ac:dyDescent="0.3">
      <c r="D646" s="674"/>
    </row>
    <row r="647" spans="4:4" x14ac:dyDescent="0.3">
      <c r="D647" s="674"/>
    </row>
    <row r="648" spans="4:4" x14ac:dyDescent="0.3">
      <c r="D648" s="674"/>
    </row>
    <row r="649" spans="4:4" x14ac:dyDescent="0.3">
      <c r="D649" s="674"/>
    </row>
    <row r="650" spans="4:4" x14ac:dyDescent="0.3">
      <c r="D650" s="674"/>
    </row>
    <row r="651" spans="4:4" x14ac:dyDescent="0.3">
      <c r="D651" s="674"/>
    </row>
    <row r="652" spans="4:4" x14ac:dyDescent="0.3">
      <c r="D652" s="674"/>
    </row>
    <row r="653" spans="4:4" x14ac:dyDescent="0.3">
      <c r="D653" s="674"/>
    </row>
    <row r="654" spans="4:4" x14ac:dyDescent="0.3">
      <c r="D654" s="674"/>
    </row>
    <row r="655" spans="4:4" x14ac:dyDescent="0.3">
      <c r="D655" s="674"/>
    </row>
    <row r="656" spans="4:4" x14ac:dyDescent="0.3">
      <c r="D656" s="674"/>
    </row>
    <row r="657" spans="4:4" x14ac:dyDescent="0.3">
      <c r="D657" s="674"/>
    </row>
    <row r="658" spans="4:4" x14ac:dyDescent="0.3">
      <c r="D658" s="674"/>
    </row>
    <row r="659" spans="4:4" x14ac:dyDescent="0.3">
      <c r="D659" s="674"/>
    </row>
    <row r="660" spans="4:4" x14ac:dyDescent="0.3">
      <c r="D660" s="674"/>
    </row>
    <row r="661" spans="4:4" x14ac:dyDescent="0.3">
      <c r="D661" s="674"/>
    </row>
    <row r="662" spans="4:4" x14ac:dyDescent="0.3">
      <c r="D662" s="674"/>
    </row>
    <row r="663" spans="4:4" x14ac:dyDescent="0.3">
      <c r="D663" s="674"/>
    </row>
    <row r="664" spans="4:4" x14ac:dyDescent="0.3">
      <c r="D664" s="674"/>
    </row>
    <row r="665" spans="4:4" x14ac:dyDescent="0.3">
      <c r="D665" s="674"/>
    </row>
    <row r="666" spans="4:4" x14ac:dyDescent="0.3">
      <c r="D666" s="674"/>
    </row>
    <row r="667" spans="4:4" x14ac:dyDescent="0.3">
      <c r="D667" s="674"/>
    </row>
    <row r="668" spans="4:4" x14ac:dyDescent="0.3">
      <c r="D668" s="674"/>
    </row>
    <row r="669" spans="4:4" x14ac:dyDescent="0.3">
      <c r="D669" s="674"/>
    </row>
    <row r="670" spans="4:4" x14ac:dyDescent="0.3">
      <c r="D670" s="674"/>
    </row>
    <row r="671" spans="4:4" x14ac:dyDescent="0.3">
      <c r="D671" s="674"/>
    </row>
    <row r="672" spans="4:4" x14ac:dyDescent="0.3">
      <c r="D672" s="674"/>
    </row>
    <row r="673" spans="4:4" x14ac:dyDescent="0.3">
      <c r="D673" s="674"/>
    </row>
    <row r="674" spans="4:4" x14ac:dyDescent="0.3">
      <c r="D674" s="674"/>
    </row>
    <row r="675" spans="4:4" x14ac:dyDescent="0.3">
      <c r="D675" s="674"/>
    </row>
    <row r="676" spans="4:4" x14ac:dyDescent="0.3">
      <c r="D676" s="674"/>
    </row>
    <row r="677" spans="4:4" x14ac:dyDescent="0.3">
      <c r="D677" s="674"/>
    </row>
    <row r="678" spans="4:4" x14ac:dyDescent="0.3">
      <c r="D678" s="674"/>
    </row>
    <row r="679" spans="4:4" x14ac:dyDescent="0.3">
      <c r="D679" s="674"/>
    </row>
    <row r="680" spans="4:4" x14ac:dyDescent="0.3">
      <c r="D680" s="674"/>
    </row>
    <row r="681" spans="4:4" x14ac:dyDescent="0.3">
      <c r="D681" s="674"/>
    </row>
    <row r="682" spans="4:4" x14ac:dyDescent="0.3">
      <c r="D682" s="674"/>
    </row>
    <row r="683" spans="4:4" x14ac:dyDescent="0.3">
      <c r="D683" s="674"/>
    </row>
    <row r="684" spans="4:4" x14ac:dyDescent="0.3">
      <c r="D684" s="674"/>
    </row>
    <row r="685" spans="4:4" x14ac:dyDescent="0.3">
      <c r="D685" s="674"/>
    </row>
    <row r="686" spans="4:4" x14ac:dyDescent="0.3">
      <c r="D686" s="674"/>
    </row>
    <row r="687" spans="4:4" x14ac:dyDescent="0.3">
      <c r="D687" s="674"/>
    </row>
    <row r="688" spans="4:4" x14ac:dyDescent="0.3">
      <c r="D688" s="674"/>
    </row>
    <row r="689" spans="4:4" x14ac:dyDescent="0.3">
      <c r="D689" s="674"/>
    </row>
    <row r="690" spans="4:4" x14ac:dyDescent="0.3">
      <c r="D690" s="674"/>
    </row>
    <row r="691" spans="4:4" x14ac:dyDescent="0.3">
      <c r="D691" s="674"/>
    </row>
    <row r="692" spans="4:4" x14ac:dyDescent="0.3">
      <c r="D692" s="674"/>
    </row>
    <row r="693" spans="4:4" x14ac:dyDescent="0.3">
      <c r="D693" s="674"/>
    </row>
    <row r="694" spans="4:4" x14ac:dyDescent="0.3">
      <c r="D694" s="674"/>
    </row>
    <row r="695" spans="4:4" x14ac:dyDescent="0.3">
      <c r="D695" s="674"/>
    </row>
    <row r="696" spans="4:4" x14ac:dyDescent="0.3">
      <c r="D696" s="674"/>
    </row>
    <row r="697" spans="4:4" x14ac:dyDescent="0.3">
      <c r="D697" s="674"/>
    </row>
    <row r="698" spans="4:4" x14ac:dyDescent="0.3">
      <c r="D698" s="674"/>
    </row>
    <row r="699" spans="4:4" x14ac:dyDescent="0.3">
      <c r="D699" s="674"/>
    </row>
    <row r="700" spans="4:4" x14ac:dyDescent="0.3">
      <c r="D700" s="674"/>
    </row>
    <row r="701" spans="4:4" x14ac:dyDescent="0.3">
      <c r="D701" s="674"/>
    </row>
    <row r="702" spans="4:4" x14ac:dyDescent="0.3">
      <c r="D702" s="674"/>
    </row>
    <row r="703" spans="4:4" x14ac:dyDescent="0.3">
      <c r="D703" s="674"/>
    </row>
    <row r="704" spans="4:4" x14ac:dyDescent="0.3">
      <c r="D704" s="674"/>
    </row>
    <row r="705" spans="4:4" x14ac:dyDescent="0.3">
      <c r="D705" s="674"/>
    </row>
    <row r="706" spans="4:4" x14ac:dyDescent="0.3">
      <c r="D706" s="674"/>
    </row>
    <row r="707" spans="4:4" x14ac:dyDescent="0.3">
      <c r="D707" s="674"/>
    </row>
    <row r="708" spans="4:4" x14ac:dyDescent="0.3">
      <c r="D708" s="674"/>
    </row>
    <row r="709" spans="4:4" x14ac:dyDescent="0.3">
      <c r="D709" s="674"/>
    </row>
    <row r="710" spans="4:4" x14ac:dyDescent="0.3">
      <c r="D710" s="674"/>
    </row>
    <row r="711" spans="4:4" x14ac:dyDescent="0.3">
      <c r="D711" s="674"/>
    </row>
    <row r="712" spans="4:4" x14ac:dyDescent="0.3">
      <c r="D712" s="674"/>
    </row>
    <row r="713" spans="4:4" x14ac:dyDescent="0.3">
      <c r="D713" s="674"/>
    </row>
    <row r="714" spans="4:4" x14ac:dyDescent="0.3">
      <c r="D714" s="674"/>
    </row>
    <row r="715" spans="4:4" x14ac:dyDescent="0.3">
      <c r="D715" s="674"/>
    </row>
    <row r="716" spans="4:4" x14ac:dyDescent="0.3">
      <c r="D716" s="674"/>
    </row>
    <row r="717" spans="4:4" x14ac:dyDescent="0.3">
      <c r="D717" s="674"/>
    </row>
    <row r="718" spans="4:4" x14ac:dyDescent="0.3">
      <c r="D718" s="674"/>
    </row>
    <row r="719" spans="4:4" x14ac:dyDescent="0.3">
      <c r="D719" s="674"/>
    </row>
    <row r="720" spans="4:4" x14ac:dyDescent="0.3">
      <c r="D720" s="674"/>
    </row>
    <row r="721" spans="4:4" x14ac:dyDescent="0.3">
      <c r="D721" s="674"/>
    </row>
    <row r="722" spans="4:4" x14ac:dyDescent="0.3">
      <c r="D722" s="674"/>
    </row>
    <row r="723" spans="4:4" x14ac:dyDescent="0.3">
      <c r="D723" s="674"/>
    </row>
    <row r="724" spans="4:4" x14ac:dyDescent="0.3">
      <c r="D724" s="674"/>
    </row>
    <row r="725" spans="4:4" x14ac:dyDescent="0.3">
      <c r="D725" s="674"/>
    </row>
    <row r="726" spans="4:4" x14ac:dyDescent="0.3">
      <c r="D726" s="674"/>
    </row>
    <row r="727" spans="4:4" x14ac:dyDescent="0.3">
      <c r="D727" s="674"/>
    </row>
    <row r="728" spans="4:4" x14ac:dyDescent="0.3">
      <c r="D728" s="674"/>
    </row>
    <row r="729" spans="4:4" x14ac:dyDescent="0.3">
      <c r="D729" s="674"/>
    </row>
    <row r="730" spans="4:4" x14ac:dyDescent="0.3">
      <c r="D730" s="674"/>
    </row>
    <row r="731" spans="4:4" x14ac:dyDescent="0.3">
      <c r="D731" s="674"/>
    </row>
    <row r="732" spans="4:4" x14ac:dyDescent="0.3">
      <c r="D732" s="674"/>
    </row>
    <row r="733" spans="4:4" x14ac:dyDescent="0.3">
      <c r="D733" s="674"/>
    </row>
    <row r="734" spans="4:4" x14ac:dyDescent="0.3">
      <c r="D734" s="674"/>
    </row>
    <row r="735" spans="4:4" x14ac:dyDescent="0.3">
      <c r="D735" s="674"/>
    </row>
    <row r="736" spans="4:4" x14ac:dyDescent="0.3">
      <c r="D736" s="674"/>
    </row>
    <row r="737" spans="4:4" x14ac:dyDescent="0.3">
      <c r="D737" s="674"/>
    </row>
    <row r="738" spans="4:4" x14ac:dyDescent="0.3">
      <c r="D738" s="674"/>
    </row>
    <row r="739" spans="4:4" x14ac:dyDescent="0.3">
      <c r="D739" s="674"/>
    </row>
    <row r="740" spans="4:4" x14ac:dyDescent="0.3">
      <c r="D740" s="674"/>
    </row>
    <row r="741" spans="4:4" x14ac:dyDescent="0.3">
      <c r="D741" s="674"/>
    </row>
    <row r="742" spans="4:4" x14ac:dyDescent="0.3">
      <c r="D742" s="674"/>
    </row>
    <row r="743" spans="4:4" x14ac:dyDescent="0.3">
      <c r="D743" s="674"/>
    </row>
    <row r="744" spans="4:4" x14ac:dyDescent="0.3">
      <c r="D744" s="674"/>
    </row>
    <row r="745" spans="4:4" x14ac:dyDescent="0.3">
      <c r="D745" s="674"/>
    </row>
    <row r="746" spans="4:4" x14ac:dyDescent="0.3">
      <c r="D746" s="674"/>
    </row>
    <row r="747" spans="4:4" x14ac:dyDescent="0.3">
      <c r="D747" s="674"/>
    </row>
    <row r="748" spans="4:4" x14ac:dyDescent="0.3">
      <c r="D748" s="674"/>
    </row>
    <row r="749" spans="4:4" x14ac:dyDescent="0.3">
      <c r="D749" s="674"/>
    </row>
    <row r="750" spans="4:4" x14ac:dyDescent="0.3">
      <c r="D750" s="674"/>
    </row>
    <row r="751" spans="4:4" x14ac:dyDescent="0.3">
      <c r="D751" s="674"/>
    </row>
    <row r="752" spans="4:4" x14ac:dyDescent="0.3">
      <c r="D752" s="674"/>
    </row>
    <row r="753" spans="4:4" x14ac:dyDescent="0.3">
      <c r="D753" s="674"/>
    </row>
    <row r="754" spans="4:4" x14ac:dyDescent="0.3">
      <c r="D754" s="674"/>
    </row>
    <row r="755" spans="4:4" x14ac:dyDescent="0.3">
      <c r="D755" s="674"/>
    </row>
    <row r="756" spans="4:4" x14ac:dyDescent="0.3">
      <c r="D756" s="674"/>
    </row>
    <row r="757" spans="4:4" x14ac:dyDescent="0.3">
      <c r="D757" s="674"/>
    </row>
    <row r="758" spans="4:4" x14ac:dyDescent="0.3">
      <c r="D758" s="674"/>
    </row>
    <row r="759" spans="4:4" x14ac:dyDescent="0.3">
      <c r="D759" s="674"/>
    </row>
    <row r="760" spans="4:4" x14ac:dyDescent="0.3">
      <c r="D760" s="674"/>
    </row>
    <row r="761" spans="4:4" x14ac:dyDescent="0.3">
      <c r="D761" s="674"/>
    </row>
    <row r="762" spans="4:4" x14ac:dyDescent="0.3">
      <c r="D762" s="674"/>
    </row>
    <row r="763" spans="4:4" x14ac:dyDescent="0.3">
      <c r="D763" s="674"/>
    </row>
    <row r="764" spans="4:4" x14ac:dyDescent="0.3">
      <c r="D764" s="674"/>
    </row>
    <row r="765" spans="4:4" x14ac:dyDescent="0.3">
      <c r="D765" s="674"/>
    </row>
    <row r="766" spans="4:4" x14ac:dyDescent="0.3">
      <c r="D766" s="674"/>
    </row>
    <row r="767" spans="4:4" x14ac:dyDescent="0.3">
      <c r="D767" s="674"/>
    </row>
    <row r="768" spans="4:4" x14ac:dyDescent="0.3">
      <c r="D768" s="674"/>
    </row>
    <row r="769" spans="4:4" x14ac:dyDescent="0.3">
      <c r="D769" s="674"/>
    </row>
    <row r="770" spans="4:4" x14ac:dyDescent="0.3">
      <c r="D770" s="674"/>
    </row>
    <row r="771" spans="4:4" x14ac:dyDescent="0.3">
      <c r="D771" s="674"/>
    </row>
    <row r="772" spans="4:4" x14ac:dyDescent="0.3">
      <c r="D772" s="674"/>
    </row>
    <row r="773" spans="4:4" x14ac:dyDescent="0.3">
      <c r="D773" s="674"/>
    </row>
    <row r="774" spans="4:4" x14ac:dyDescent="0.3">
      <c r="D774" s="674"/>
    </row>
    <row r="775" spans="4:4" x14ac:dyDescent="0.3">
      <c r="D775" s="674"/>
    </row>
    <row r="776" spans="4:4" x14ac:dyDescent="0.3">
      <c r="D776" s="674"/>
    </row>
    <row r="777" spans="4:4" x14ac:dyDescent="0.3">
      <c r="D777" s="674"/>
    </row>
    <row r="778" spans="4:4" x14ac:dyDescent="0.3">
      <c r="D778" s="674"/>
    </row>
    <row r="779" spans="4:4" x14ac:dyDescent="0.3">
      <c r="D779" s="674"/>
    </row>
    <row r="780" spans="4:4" x14ac:dyDescent="0.3">
      <c r="D780" s="674"/>
    </row>
    <row r="781" spans="4:4" x14ac:dyDescent="0.3">
      <c r="D781" s="674"/>
    </row>
    <row r="782" spans="4:4" x14ac:dyDescent="0.3">
      <c r="D782" s="674"/>
    </row>
    <row r="783" spans="4:4" x14ac:dyDescent="0.3">
      <c r="D783" s="674"/>
    </row>
    <row r="784" spans="4:4" x14ac:dyDescent="0.3">
      <c r="D784" s="674"/>
    </row>
    <row r="785" spans="4:4" x14ac:dyDescent="0.3">
      <c r="D785" s="674"/>
    </row>
    <row r="786" spans="4:4" x14ac:dyDescent="0.3">
      <c r="D786" s="674"/>
    </row>
    <row r="787" spans="4:4" x14ac:dyDescent="0.3">
      <c r="D787" s="674"/>
    </row>
    <row r="788" spans="4:4" x14ac:dyDescent="0.3">
      <c r="D788" s="674"/>
    </row>
    <row r="789" spans="4:4" x14ac:dyDescent="0.3">
      <c r="D789" s="674"/>
    </row>
    <row r="790" spans="4:4" x14ac:dyDescent="0.3">
      <c r="D790" s="674"/>
    </row>
    <row r="791" spans="4:4" x14ac:dyDescent="0.3">
      <c r="D791" s="674"/>
    </row>
    <row r="792" spans="4:4" x14ac:dyDescent="0.3">
      <c r="D792" s="674"/>
    </row>
    <row r="793" spans="4:4" x14ac:dyDescent="0.3">
      <c r="D793" s="674"/>
    </row>
    <row r="794" spans="4:4" x14ac:dyDescent="0.3">
      <c r="D794" s="674"/>
    </row>
    <row r="795" spans="4:4" x14ac:dyDescent="0.3">
      <c r="D795" s="674"/>
    </row>
    <row r="796" spans="4:4" x14ac:dyDescent="0.3">
      <c r="D796" s="674"/>
    </row>
    <row r="797" spans="4:4" x14ac:dyDescent="0.3">
      <c r="D797" s="674"/>
    </row>
    <row r="798" spans="4:4" x14ac:dyDescent="0.3">
      <c r="D798" s="674"/>
    </row>
    <row r="799" spans="4:4" x14ac:dyDescent="0.3">
      <c r="D799" s="674"/>
    </row>
    <row r="800" spans="4:4" x14ac:dyDescent="0.3">
      <c r="D800" s="674"/>
    </row>
    <row r="801" spans="4:4" x14ac:dyDescent="0.3">
      <c r="D801" s="674"/>
    </row>
    <row r="802" spans="4:4" x14ac:dyDescent="0.3">
      <c r="D802" s="674"/>
    </row>
    <row r="803" spans="4:4" x14ac:dyDescent="0.3">
      <c r="D803" s="674"/>
    </row>
    <row r="804" spans="4:4" x14ac:dyDescent="0.3">
      <c r="D804" s="674"/>
    </row>
    <row r="805" spans="4:4" x14ac:dyDescent="0.3">
      <c r="D805" s="674"/>
    </row>
    <row r="806" spans="4:4" x14ac:dyDescent="0.3">
      <c r="D806" s="674"/>
    </row>
    <row r="807" spans="4:4" x14ac:dyDescent="0.3">
      <c r="D807" s="674"/>
    </row>
    <row r="808" spans="4:4" x14ac:dyDescent="0.3">
      <c r="D808" s="674"/>
    </row>
    <row r="809" spans="4:4" x14ac:dyDescent="0.3">
      <c r="D809" s="674"/>
    </row>
    <row r="810" spans="4:4" x14ac:dyDescent="0.3">
      <c r="D810" s="674"/>
    </row>
    <row r="811" spans="4:4" x14ac:dyDescent="0.3">
      <c r="D811" s="674"/>
    </row>
    <row r="812" spans="4:4" x14ac:dyDescent="0.3">
      <c r="D812" s="674"/>
    </row>
    <row r="813" spans="4:4" x14ac:dyDescent="0.3">
      <c r="D813" s="674"/>
    </row>
    <row r="814" spans="4:4" x14ac:dyDescent="0.3">
      <c r="D814" s="674"/>
    </row>
    <row r="815" spans="4:4" x14ac:dyDescent="0.3">
      <c r="D815" s="674"/>
    </row>
    <row r="816" spans="4:4" x14ac:dyDescent="0.3">
      <c r="D816" s="674"/>
    </row>
    <row r="817" spans="4:4" x14ac:dyDescent="0.3">
      <c r="D817" s="674"/>
    </row>
    <row r="818" spans="4:4" x14ac:dyDescent="0.3">
      <c r="D818" s="674"/>
    </row>
    <row r="819" spans="4:4" x14ac:dyDescent="0.3">
      <c r="D819" s="674"/>
    </row>
    <row r="820" spans="4:4" x14ac:dyDescent="0.3">
      <c r="D820" s="674"/>
    </row>
    <row r="821" spans="4:4" x14ac:dyDescent="0.3">
      <c r="D821" s="674"/>
    </row>
    <row r="826" spans="4:4" x14ac:dyDescent="0.3">
      <c r="D826" s="674"/>
    </row>
    <row r="827" spans="4:4" x14ac:dyDescent="0.3">
      <c r="D827" s="674"/>
    </row>
    <row r="828" spans="4:4" x14ac:dyDescent="0.3">
      <c r="D828" s="674"/>
    </row>
    <row r="829" spans="4:4" x14ac:dyDescent="0.3">
      <c r="D829" s="674"/>
    </row>
    <row r="830" spans="4:4" x14ac:dyDescent="0.3">
      <c r="D830" s="674"/>
    </row>
    <row r="831" spans="4:4" x14ac:dyDescent="0.3">
      <c r="D831" s="674"/>
    </row>
    <row r="832" spans="4:4" x14ac:dyDescent="0.3">
      <c r="D832" s="674"/>
    </row>
    <row r="833" spans="4:4" x14ac:dyDescent="0.3">
      <c r="D833" s="674"/>
    </row>
    <row r="834" spans="4:4" x14ac:dyDescent="0.3">
      <c r="D834" s="674"/>
    </row>
    <row r="835" spans="4:4" x14ac:dyDescent="0.3">
      <c r="D835" s="674"/>
    </row>
    <row r="836" spans="4:4" x14ac:dyDescent="0.3">
      <c r="D836" s="674"/>
    </row>
    <row r="837" spans="4:4" x14ac:dyDescent="0.3">
      <c r="D837" s="674"/>
    </row>
    <row r="838" spans="4:4" x14ac:dyDescent="0.3">
      <c r="D838" s="674"/>
    </row>
    <row r="839" spans="4:4" x14ac:dyDescent="0.3">
      <c r="D839" s="674"/>
    </row>
    <row r="840" spans="4:4" x14ac:dyDescent="0.3">
      <c r="D840" s="674"/>
    </row>
    <row r="841" spans="4:4" x14ac:dyDescent="0.3">
      <c r="D841" s="674"/>
    </row>
    <row r="842" spans="4:4" x14ac:dyDescent="0.3">
      <c r="D842" s="674"/>
    </row>
    <row r="843" spans="4:4" x14ac:dyDescent="0.3">
      <c r="D843" s="674"/>
    </row>
    <row r="844" spans="4:4" x14ac:dyDescent="0.3">
      <c r="D844" s="674"/>
    </row>
    <row r="845" spans="4:4" x14ac:dyDescent="0.3">
      <c r="D845" s="674"/>
    </row>
    <row r="846" spans="4:4" x14ac:dyDescent="0.3">
      <c r="D846" s="674"/>
    </row>
    <row r="847" spans="4:4" x14ac:dyDescent="0.3">
      <c r="D847" s="674"/>
    </row>
    <row r="848" spans="4:4" x14ac:dyDescent="0.3">
      <c r="D848" s="674"/>
    </row>
    <row r="849" spans="4:4" x14ac:dyDescent="0.3">
      <c r="D849" s="674"/>
    </row>
    <row r="850" spans="4:4" x14ac:dyDescent="0.3">
      <c r="D850" s="674"/>
    </row>
    <row r="851" spans="4:4" x14ac:dyDescent="0.3">
      <c r="D851" s="674"/>
    </row>
    <row r="852" spans="4:4" x14ac:dyDescent="0.3">
      <c r="D852" s="674"/>
    </row>
    <row r="853" spans="4:4" x14ac:dyDescent="0.3">
      <c r="D853" s="674"/>
    </row>
    <row r="854" spans="4:4" x14ac:dyDescent="0.3">
      <c r="D854" s="674"/>
    </row>
    <row r="855" spans="4:4" x14ac:dyDescent="0.3">
      <c r="D855" s="674"/>
    </row>
    <row r="856" spans="4:4" x14ac:dyDescent="0.3">
      <c r="D856" s="674"/>
    </row>
    <row r="857" spans="4:4" x14ac:dyDescent="0.3">
      <c r="D857" s="674"/>
    </row>
    <row r="858" spans="4:4" x14ac:dyDescent="0.3">
      <c r="D858" s="674"/>
    </row>
    <row r="859" spans="4:4" x14ac:dyDescent="0.3">
      <c r="D859" s="674"/>
    </row>
    <row r="860" spans="4:4" x14ac:dyDescent="0.3">
      <c r="D860" s="674"/>
    </row>
    <row r="861" spans="4:4" x14ac:dyDescent="0.3">
      <c r="D861" s="674"/>
    </row>
    <row r="862" spans="4:4" x14ac:dyDescent="0.3">
      <c r="D862" s="674"/>
    </row>
    <row r="863" spans="4:4" x14ac:dyDescent="0.3">
      <c r="D863" s="674"/>
    </row>
    <row r="864" spans="4:4" x14ac:dyDescent="0.3">
      <c r="D864" s="674"/>
    </row>
    <row r="865" spans="4:4" x14ac:dyDescent="0.3">
      <c r="D865" s="674"/>
    </row>
    <row r="866" spans="4:4" x14ac:dyDescent="0.3">
      <c r="D866" s="674"/>
    </row>
    <row r="867" spans="4:4" x14ac:dyDescent="0.3">
      <c r="D867" s="674"/>
    </row>
    <row r="868" spans="4:4" x14ac:dyDescent="0.3">
      <c r="D868" s="674"/>
    </row>
    <row r="869" spans="4:4" x14ac:dyDescent="0.3">
      <c r="D869" s="674"/>
    </row>
    <row r="870" spans="4:4" x14ac:dyDescent="0.3">
      <c r="D870" s="674"/>
    </row>
    <row r="871" spans="4:4" x14ac:dyDescent="0.3">
      <c r="D871" s="674"/>
    </row>
    <row r="872" spans="4:4" x14ac:dyDescent="0.3">
      <c r="D872" s="674"/>
    </row>
    <row r="873" spans="4:4" x14ac:dyDescent="0.3">
      <c r="D873" s="674"/>
    </row>
    <row r="874" spans="4:4" x14ac:dyDescent="0.3">
      <c r="D874" s="674"/>
    </row>
    <row r="875" spans="4:4" x14ac:dyDescent="0.3">
      <c r="D875" s="674"/>
    </row>
    <row r="876" spans="4:4" x14ac:dyDescent="0.3">
      <c r="D876" s="674"/>
    </row>
    <row r="877" spans="4:4" x14ac:dyDescent="0.3">
      <c r="D877" s="674"/>
    </row>
    <row r="878" spans="4:4" x14ac:dyDescent="0.3">
      <c r="D878" s="674"/>
    </row>
    <row r="879" spans="4:4" x14ac:dyDescent="0.3">
      <c r="D879" s="674"/>
    </row>
    <row r="880" spans="4:4" x14ac:dyDescent="0.3">
      <c r="D880" s="674"/>
    </row>
    <row r="881" spans="4:4" x14ac:dyDescent="0.3">
      <c r="D881" s="674"/>
    </row>
    <row r="882" spans="4:4" x14ac:dyDescent="0.3">
      <c r="D882" s="674"/>
    </row>
    <row r="883" spans="4:4" x14ac:dyDescent="0.3">
      <c r="D883" s="674"/>
    </row>
    <row r="884" spans="4:4" x14ac:dyDescent="0.3">
      <c r="D884" s="674"/>
    </row>
    <row r="885" spans="4:4" x14ac:dyDescent="0.3">
      <c r="D885" s="674"/>
    </row>
    <row r="886" spans="4:4" x14ac:dyDescent="0.3">
      <c r="D886" s="674"/>
    </row>
    <row r="887" spans="4:4" x14ac:dyDescent="0.3">
      <c r="D887" s="674"/>
    </row>
    <row r="888" spans="4:4" x14ac:dyDescent="0.3">
      <c r="D888" s="674"/>
    </row>
    <row r="889" spans="4:4" x14ac:dyDescent="0.3">
      <c r="D889" s="674"/>
    </row>
    <row r="890" spans="4:4" x14ac:dyDescent="0.3">
      <c r="D890" s="674"/>
    </row>
    <row r="891" spans="4:4" x14ac:dyDescent="0.3">
      <c r="D891" s="674"/>
    </row>
    <row r="892" spans="4:4" x14ac:dyDescent="0.3">
      <c r="D892" s="674"/>
    </row>
    <row r="893" spans="4:4" x14ac:dyDescent="0.3">
      <c r="D893" s="674"/>
    </row>
    <row r="894" spans="4:4" x14ac:dyDescent="0.3">
      <c r="D894" s="674"/>
    </row>
    <row r="895" spans="4:4" x14ac:dyDescent="0.3">
      <c r="D895" s="674"/>
    </row>
    <row r="896" spans="4:4" x14ac:dyDescent="0.3">
      <c r="D896" s="674"/>
    </row>
    <row r="897" spans="4:4" x14ac:dyDescent="0.3">
      <c r="D897" s="674"/>
    </row>
    <row r="898" spans="4:4" x14ac:dyDescent="0.3">
      <c r="D898" s="674"/>
    </row>
    <row r="899" spans="4:4" x14ac:dyDescent="0.3">
      <c r="D899" s="674"/>
    </row>
    <row r="900" spans="4:4" x14ac:dyDescent="0.3">
      <c r="D900" s="674"/>
    </row>
    <row r="901" spans="4:4" x14ac:dyDescent="0.3">
      <c r="D901" s="674"/>
    </row>
    <row r="902" spans="4:4" x14ac:dyDescent="0.3">
      <c r="D902" s="674"/>
    </row>
    <row r="903" spans="4:4" x14ac:dyDescent="0.3">
      <c r="D903" s="674"/>
    </row>
    <row r="904" spans="4:4" x14ac:dyDescent="0.3">
      <c r="D904" s="674"/>
    </row>
    <row r="905" spans="4:4" x14ac:dyDescent="0.3">
      <c r="D905" s="674"/>
    </row>
    <row r="906" spans="4:4" x14ac:dyDescent="0.3">
      <c r="D906" s="674"/>
    </row>
    <row r="907" spans="4:4" x14ac:dyDescent="0.3">
      <c r="D907" s="674"/>
    </row>
    <row r="908" spans="4:4" x14ac:dyDescent="0.3">
      <c r="D908" s="674"/>
    </row>
    <row r="909" spans="4:4" x14ac:dyDescent="0.3">
      <c r="D909" s="674"/>
    </row>
    <row r="910" spans="4:4" x14ac:dyDescent="0.3">
      <c r="D910" s="674"/>
    </row>
    <row r="911" spans="4:4" x14ac:dyDescent="0.3">
      <c r="D911" s="674"/>
    </row>
    <row r="912" spans="4:4" x14ac:dyDescent="0.3">
      <c r="D912" s="674"/>
    </row>
    <row r="913" spans="4:4" x14ac:dyDescent="0.3">
      <c r="D913" s="674"/>
    </row>
    <row r="914" spans="4:4" x14ac:dyDescent="0.3">
      <c r="D914" s="674"/>
    </row>
    <row r="915" spans="4:4" x14ac:dyDescent="0.3">
      <c r="D915" s="674"/>
    </row>
    <row r="916" spans="4:4" x14ac:dyDescent="0.3">
      <c r="D916" s="674"/>
    </row>
    <row r="917" spans="4:4" x14ac:dyDescent="0.3">
      <c r="D917" s="674"/>
    </row>
    <row r="918" spans="4:4" x14ac:dyDescent="0.3">
      <c r="D918" s="674"/>
    </row>
    <row r="919" spans="4:4" x14ac:dyDescent="0.3">
      <c r="D919" s="674"/>
    </row>
    <row r="920" spans="4:4" x14ac:dyDescent="0.3">
      <c r="D920" s="674"/>
    </row>
    <row r="921" spans="4:4" x14ac:dyDescent="0.3">
      <c r="D921" s="674"/>
    </row>
    <row r="922" spans="4:4" x14ac:dyDescent="0.3">
      <c r="D922" s="674"/>
    </row>
    <row r="923" spans="4:4" x14ac:dyDescent="0.3">
      <c r="D923" s="674"/>
    </row>
    <row r="924" spans="4:4" x14ac:dyDescent="0.3">
      <c r="D924" s="674"/>
    </row>
    <row r="925" spans="4:4" x14ac:dyDescent="0.3">
      <c r="D925" s="674"/>
    </row>
    <row r="926" spans="4:4" x14ac:dyDescent="0.3">
      <c r="D926" s="674"/>
    </row>
    <row r="927" spans="4:4" x14ac:dyDescent="0.3">
      <c r="D927" s="674"/>
    </row>
    <row r="928" spans="4:4" x14ac:dyDescent="0.3">
      <c r="D928" s="674"/>
    </row>
    <row r="929" spans="4:4" x14ac:dyDescent="0.3">
      <c r="D929" s="674"/>
    </row>
    <row r="930" spans="4:4" x14ac:dyDescent="0.3">
      <c r="D930" s="674"/>
    </row>
    <row r="931" spans="4:4" x14ac:dyDescent="0.3">
      <c r="D931" s="674"/>
    </row>
    <row r="932" spans="4:4" x14ac:dyDescent="0.3">
      <c r="D932" s="674"/>
    </row>
    <row r="933" spans="4:4" x14ac:dyDescent="0.3">
      <c r="D933" s="674"/>
    </row>
    <row r="934" spans="4:4" x14ac:dyDescent="0.3">
      <c r="D934" s="674"/>
    </row>
    <row r="935" spans="4:4" x14ac:dyDescent="0.3">
      <c r="D935" s="674"/>
    </row>
    <row r="936" spans="4:4" x14ac:dyDescent="0.3">
      <c r="D936" s="674"/>
    </row>
    <row r="937" spans="4:4" x14ac:dyDescent="0.3">
      <c r="D937" s="674"/>
    </row>
    <row r="938" spans="4:4" x14ac:dyDescent="0.3">
      <c r="D938" s="674"/>
    </row>
    <row r="939" spans="4:4" x14ac:dyDescent="0.3">
      <c r="D939" s="674"/>
    </row>
    <row r="940" spans="4:4" x14ac:dyDescent="0.3">
      <c r="D940" s="674"/>
    </row>
    <row r="941" spans="4:4" x14ac:dyDescent="0.3">
      <c r="D941" s="674"/>
    </row>
    <row r="942" spans="4:4" x14ac:dyDescent="0.3">
      <c r="D942" s="674"/>
    </row>
    <row r="943" spans="4:4" x14ac:dyDescent="0.3">
      <c r="D943" s="674"/>
    </row>
    <row r="944" spans="4:4" x14ac:dyDescent="0.3">
      <c r="D944" s="674"/>
    </row>
    <row r="945" spans="4:4" x14ac:dyDescent="0.3">
      <c r="D945" s="674"/>
    </row>
    <row r="946" spans="4:4" x14ac:dyDescent="0.3">
      <c r="D946" s="674"/>
    </row>
    <row r="947" spans="4:4" x14ac:dyDescent="0.3">
      <c r="D947" s="674"/>
    </row>
    <row r="948" spans="4:4" x14ac:dyDescent="0.3">
      <c r="D948" s="674"/>
    </row>
    <row r="949" spans="4:4" x14ac:dyDescent="0.3">
      <c r="D949" s="674"/>
    </row>
    <row r="950" spans="4:4" x14ac:dyDescent="0.3">
      <c r="D950" s="674"/>
    </row>
    <row r="951" spans="4:4" x14ac:dyDescent="0.3">
      <c r="D951" s="674"/>
    </row>
    <row r="952" spans="4:4" x14ac:dyDescent="0.3">
      <c r="D952" s="674"/>
    </row>
    <row r="953" spans="4:4" x14ac:dyDescent="0.3">
      <c r="D953" s="674"/>
    </row>
    <row r="954" spans="4:4" x14ac:dyDescent="0.3">
      <c r="D954" s="674"/>
    </row>
    <row r="955" spans="4:4" x14ac:dyDescent="0.3">
      <c r="D955" s="674"/>
    </row>
    <row r="956" spans="4:4" x14ac:dyDescent="0.3">
      <c r="D956" s="674"/>
    </row>
    <row r="957" spans="4:4" x14ac:dyDescent="0.3">
      <c r="D957" s="674"/>
    </row>
    <row r="959" spans="4:4" x14ac:dyDescent="0.3">
      <c r="D959" s="674"/>
    </row>
    <row r="960" spans="4:4" x14ac:dyDescent="0.3">
      <c r="D960" s="674"/>
    </row>
    <row r="961" spans="4:4" x14ac:dyDescent="0.3">
      <c r="D961" s="674"/>
    </row>
    <row r="962" spans="4:4" x14ac:dyDescent="0.3">
      <c r="D962" s="674"/>
    </row>
    <row r="963" spans="4:4" x14ac:dyDescent="0.3">
      <c r="D963" s="674"/>
    </row>
    <row r="964" spans="4:4" x14ac:dyDescent="0.3">
      <c r="D964" s="674"/>
    </row>
    <row r="965" spans="4:4" x14ac:dyDescent="0.3">
      <c r="D965" s="674"/>
    </row>
    <row r="966" spans="4:4" x14ac:dyDescent="0.3">
      <c r="D966" s="674"/>
    </row>
    <row r="967" spans="4:4" x14ac:dyDescent="0.3">
      <c r="D967" s="674"/>
    </row>
    <row r="968" spans="4:4" x14ac:dyDescent="0.3">
      <c r="D968" s="674"/>
    </row>
    <row r="969" spans="4:4" x14ac:dyDescent="0.3">
      <c r="D969" s="674"/>
    </row>
    <row r="970" spans="4:4" x14ac:dyDescent="0.3">
      <c r="D970" s="674"/>
    </row>
    <row r="971" spans="4:4" x14ac:dyDescent="0.3">
      <c r="D971" s="674"/>
    </row>
    <row r="972" spans="4:4" x14ac:dyDescent="0.3">
      <c r="D972" s="674"/>
    </row>
    <row r="973" spans="4:4" x14ac:dyDescent="0.3">
      <c r="D973" s="674"/>
    </row>
    <row r="974" spans="4:4" x14ac:dyDescent="0.3">
      <c r="D974" s="674"/>
    </row>
    <row r="975" spans="4:4" x14ac:dyDescent="0.3">
      <c r="D975" s="674"/>
    </row>
    <row r="976" spans="4:4" x14ac:dyDescent="0.3">
      <c r="D976" s="674"/>
    </row>
    <row r="977" spans="4:4" x14ac:dyDescent="0.3">
      <c r="D977" s="674"/>
    </row>
    <row r="978" spans="4:4" x14ac:dyDescent="0.3">
      <c r="D978" s="674"/>
    </row>
    <row r="979" spans="4:4" x14ac:dyDescent="0.3">
      <c r="D979" s="674"/>
    </row>
    <row r="980" spans="4:4" x14ac:dyDescent="0.3">
      <c r="D980" s="674"/>
    </row>
    <row r="981" spans="4:4" x14ac:dyDescent="0.3">
      <c r="D981" s="674"/>
    </row>
    <row r="982" spans="4:4" x14ac:dyDescent="0.3">
      <c r="D982" s="674"/>
    </row>
    <row r="992" spans="4:4" x14ac:dyDescent="0.3">
      <c r="D992" s="674"/>
    </row>
    <row r="993" spans="4:4" x14ac:dyDescent="0.3">
      <c r="D993" s="674"/>
    </row>
    <row r="994" spans="4:4" x14ac:dyDescent="0.3">
      <c r="D994" s="674"/>
    </row>
    <row r="995" spans="4:4" x14ac:dyDescent="0.3">
      <c r="D995" s="674"/>
    </row>
    <row r="996" spans="4:4" x14ac:dyDescent="0.3">
      <c r="D996" s="674"/>
    </row>
    <row r="997" spans="4:4" x14ac:dyDescent="0.3">
      <c r="D997" s="674"/>
    </row>
    <row r="998" spans="4:4" x14ac:dyDescent="0.3">
      <c r="D998" s="674"/>
    </row>
    <row r="999" spans="4:4" x14ac:dyDescent="0.3">
      <c r="D999" s="674"/>
    </row>
    <row r="1000" spans="4:4" x14ac:dyDescent="0.3">
      <c r="D1000" s="674"/>
    </row>
    <row r="1001" spans="4:4" x14ac:dyDescent="0.3">
      <c r="D1001" s="674"/>
    </row>
    <row r="1002" spans="4:4" x14ac:dyDescent="0.3">
      <c r="D1002" s="674"/>
    </row>
    <row r="1003" spans="4:4" x14ac:dyDescent="0.3">
      <c r="D1003" s="674"/>
    </row>
    <row r="1004" spans="4:4" x14ac:dyDescent="0.3">
      <c r="D1004" s="674"/>
    </row>
    <row r="1005" spans="4:4" x14ac:dyDescent="0.3">
      <c r="D1005" s="674"/>
    </row>
    <row r="1006" spans="4:4" x14ac:dyDescent="0.3">
      <c r="D1006" s="674"/>
    </row>
    <row r="1007" spans="4:4" x14ac:dyDescent="0.3">
      <c r="D1007" s="674"/>
    </row>
    <row r="1008" spans="4:4" x14ac:dyDescent="0.3">
      <c r="D1008" s="674"/>
    </row>
    <row r="1009" spans="4:4" x14ac:dyDescent="0.3">
      <c r="D1009" s="674"/>
    </row>
    <row r="1010" spans="4:4" x14ac:dyDescent="0.3">
      <c r="D1010" s="674"/>
    </row>
    <row r="1011" spans="4:4" x14ac:dyDescent="0.3">
      <c r="D1011" s="674"/>
    </row>
    <row r="1012" spans="4:4" x14ac:dyDescent="0.3">
      <c r="D1012" s="674"/>
    </row>
    <row r="1013" spans="4:4" x14ac:dyDescent="0.3">
      <c r="D1013" s="674"/>
    </row>
    <row r="1014" spans="4:4" x14ac:dyDescent="0.3">
      <c r="D1014" s="674"/>
    </row>
    <row r="1015" spans="4:4" x14ac:dyDescent="0.3">
      <c r="D1015" s="674"/>
    </row>
  </sheetData>
  <mergeCells count="8">
    <mergeCell ref="A1:D1"/>
    <mergeCell ref="A2:D2"/>
    <mergeCell ref="B277:E277"/>
    <mergeCell ref="B279:E279"/>
    <mergeCell ref="B282:B283"/>
    <mergeCell ref="C282:C283"/>
    <mergeCell ref="D282:D283"/>
    <mergeCell ref="E282:E28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6"/>
  <sheetViews>
    <sheetView workbookViewId="0">
      <selection sqref="A1:G1"/>
    </sheetView>
  </sheetViews>
  <sheetFormatPr defaultColWidth="8.33203125" defaultRowHeight="13.2" x14ac:dyDescent="0.25"/>
  <cols>
    <col min="1" max="1" width="44.33203125" style="739" customWidth="1"/>
    <col min="2" max="2" width="8.33203125" style="767" customWidth="1"/>
    <col min="3" max="3" width="49.77734375" style="768" customWidth="1"/>
    <col min="4" max="5" width="9.88671875" style="739" customWidth="1"/>
    <col min="6" max="6" width="11.109375" style="739" customWidth="1"/>
    <col min="7" max="7" width="10" style="739" customWidth="1"/>
    <col min="8" max="256" width="8.33203125" style="739"/>
    <col min="257" max="257" width="44.33203125" style="739" customWidth="1"/>
    <col min="258" max="258" width="8.33203125" style="739" customWidth="1"/>
    <col min="259" max="259" width="49.77734375" style="739" customWidth="1"/>
    <col min="260" max="261" width="9.88671875" style="739" customWidth="1"/>
    <col min="262" max="262" width="11.109375" style="739" customWidth="1"/>
    <col min="263" max="263" width="10" style="739" customWidth="1"/>
    <col min="264" max="512" width="8.33203125" style="739"/>
    <col min="513" max="513" width="44.33203125" style="739" customWidth="1"/>
    <col min="514" max="514" width="8.33203125" style="739" customWidth="1"/>
    <col min="515" max="515" width="49.77734375" style="739" customWidth="1"/>
    <col min="516" max="517" width="9.88671875" style="739" customWidth="1"/>
    <col min="518" max="518" width="11.109375" style="739" customWidth="1"/>
    <col min="519" max="519" width="10" style="739" customWidth="1"/>
    <col min="520" max="768" width="8.33203125" style="739"/>
    <col min="769" max="769" width="44.33203125" style="739" customWidth="1"/>
    <col min="770" max="770" width="8.33203125" style="739" customWidth="1"/>
    <col min="771" max="771" width="49.77734375" style="739" customWidth="1"/>
    <col min="772" max="773" width="9.88671875" style="739" customWidth="1"/>
    <col min="774" max="774" width="11.109375" style="739" customWidth="1"/>
    <col min="775" max="775" width="10" style="739" customWidth="1"/>
    <col min="776" max="1024" width="8.33203125" style="739"/>
    <col min="1025" max="1025" width="44.33203125" style="739" customWidth="1"/>
    <col min="1026" max="1026" width="8.33203125" style="739" customWidth="1"/>
    <col min="1027" max="1027" width="49.77734375" style="739" customWidth="1"/>
    <col min="1028" max="1029" width="9.88671875" style="739" customWidth="1"/>
    <col min="1030" max="1030" width="11.109375" style="739" customWidth="1"/>
    <col min="1031" max="1031" width="10" style="739" customWidth="1"/>
    <col min="1032" max="1280" width="8.33203125" style="739"/>
    <col min="1281" max="1281" width="44.33203125" style="739" customWidth="1"/>
    <col min="1282" max="1282" width="8.33203125" style="739" customWidth="1"/>
    <col min="1283" max="1283" width="49.77734375" style="739" customWidth="1"/>
    <col min="1284" max="1285" width="9.88671875" style="739" customWidth="1"/>
    <col min="1286" max="1286" width="11.109375" style="739" customWidth="1"/>
    <col min="1287" max="1287" width="10" style="739" customWidth="1"/>
    <col min="1288" max="1536" width="8.33203125" style="739"/>
    <col min="1537" max="1537" width="44.33203125" style="739" customWidth="1"/>
    <col min="1538" max="1538" width="8.33203125" style="739" customWidth="1"/>
    <col min="1539" max="1539" width="49.77734375" style="739" customWidth="1"/>
    <col min="1540" max="1541" width="9.88671875" style="739" customWidth="1"/>
    <col min="1542" max="1542" width="11.109375" style="739" customWidth="1"/>
    <col min="1543" max="1543" width="10" style="739" customWidth="1"/>
    <col min="1544" max="1792" width="8.33203125" style="739"/>
    <col min="1793" max="1793" width="44.33203125" style="739" customWidth="1"/>
    <col min="1794" max="1794" width="8.33203125" style="739" customWidth="1"/>
    <col min="1795" max="1795" width="49.77734375" style="739" customWidth="1"/>
    <col min="1796" max="1797" width="9.88671875" style="739" customWidth="1"/>
    <col min="1798" max="1798" width="11.109375" style="739" customWidth="1"/>
    <col min="1799" max="1799" width="10" style="739" customWidth="1"/>
    <col min="1800" max="2048" width="8.33203125" style="739"/>
    <col min="2049" max="2049" width="44.33203125" style="739" customWidth="1"/>
    <col min="2050" max="2050" width="8.33203125" style="739" customWidth="1"/>
    <col min="2051" max="2051" width="49.77734375" style="739" customWidth="1"/>
    <col min="2052" max="2053" width="9.88671875" style="739" customWidth="1"/>
    <col min="2054" max="2054" width="11.109375" style="739" customWidth="1"/>
    <col min="2055" max="2055" width="10" style="739" customWidth="1"/>
    <col min="2056" max="2304" width="8.33203125" style="739"/>
    <col min="2305" max="2305" width="44.33203125" style="739" customWidth="1"/>
    <col min="2306" max="2306" width="8.33203125" style="739" customWidth="1"/>
    <col min="2307" max="2307" width="49.77734375" style="739" customWidth="1"/>
    <col min="2308" max="2309" width="9.88671875" style="739" customWidth="1"/>
    <col min="2310" max="2310" width="11.109375" style="739" customWidth="1"/>
    <col min="2311" max="2311" width="10" style="739" customWidth="1"/>
    <col min="2312" max="2560" width="8.33203125" style="739"/>
    <col min="2561" max="2561" width="44.33203125" style="739" customWidth="1"/>
    <col min="2562" max="2562" width="8.33203125" style="739" customWidth="1"/>
    <col min="2563" max="2563" width="49.77734375" style="739" customWidth="1"/>
    <col min="2564" max="2565" width="9.88671875" style="739" customWidth="1"/>
    <col min="2566" max="2566" width="11.109375" style="739" customWidth="1"/>
    <col min="2567" max="2567" width="10" style="739" customWidth="1"/>
    <col min="2568" max="2816" width="8.33203125" style="739"/>
    <col min="2817" max="2817" width="44.33203125" style="739" customWidth="1"/>
    <col min="2818" max="2818" width="8.33203125" style="739" customWidth="1"/>
    <col min="2819" max="2819" width="49.77734375" style="739" customWidth="1"/>
    <col min="2820" max="2821" width="9.88671875" style="739" customWidth="1"/>
    <col min="2822" max="2822" width="11.109375" style="739" customWidth="1"/>
    <col min="2823" max="2823" width="10" style="739" customWidth="1"/>
    <col min="2824" max="3072" width="8.33203125" style="739"/>
    <col min="3073" max="3073" width="44.33203125" style="739" customWidth="1"/>
    <col min="3074" max="3074" width="8.33203125" style="739" customWidth="1"/>
    <col min="3075" max="3075" width="49.77734375" style="739" customWidth="1"/>
    <col min="3076" max="3077" width="9.88671875" style="739" customWidth="1"/>
    <col min="3078" max="3078" width="11.109375" style="739" customWidth="1"/>
    <col min="3079" max="3079" width="10" style="739" customWidth="1"/>
    <col min="3080" max="3328" width="8.33203125" style="739"/>
    <col min="3329" max="3329" width="44.33203125" style="739" customWidth="1"/>
    <col min="3330" max="3330" width="8.33203125" style="739" customWidth="1"/>
    <col min="3331" max="3331" width="49.77734375" style="739" customWidth="1"/>
    <col min="3332" max="3333" width="9.88671875" style="739" customWidth="1"/>
    <col min="3334" max="3334" width="11.109375" style="739" customWidth="1"/>
    <col min="3335" max="3335" width="10" style="739" customWidth="1"/>
    <col min="3336" max="3584" width="8.33203125" style="739"/>
    <col min="3585" max="3585" width="44.33203125" style="739" customWidth="1"/>
    <col min="3586" max="3586" width="8.33203125" style="739" customWidth="1"/>
    <col min="3587" max="3587" width="49.77734375" style="739" customWidth="1"/>
    <col min="3588" max="3589" width="9.88671875" style="739" customWidth="1"/>
    <col min="3590" max="3590" width="11.109375" style="739" customWidth="1"/>
    <col min="3591" max="3591" width="10" style="739" customWidth="1"/>
    <col min="3592" max="3840" width="8.33203125" style="739"/>
    <col min="3841" max="3841" width="44.33203125" style="739" customWidth="1"/>
    <col min="3842" max="3842" width="8.33203125" style="739" customWidth="1"/>
    <col min="3843" max="3843" width="49.77734375" style="739" customWidth="1"/>
    <col min="3844" max="3845" width="9.88671875" style="739" customWidth="1"/>
    <col min="3846" max="3846" width="11.109375" style="739" customWidth="1"/>
    <col min="3847" max="3847" width="10" style="739" customWidth="1"/>
    <col min="3848" max="4096" width="8.33203125" style="739"/>
    <col min="4097" max="4097" width="44.33203125" style="739" customWidth="1"/>
    <col min="4098" max="4098" width="8.33203125" style="739" customWidth="1"/>
    <col min="4099" max="4099" width="49.77734375" style="739" customWidth="1"/>
    <col min="4100" max="4101" width="9.88671875" style="739" customWidth="1"/>
    <col min="4102" max="4102" width="11.109375" style="739" customWidth="1"/>
    <col min="4103" max="4103" width="10" style="739" customWidth="1"/>
    <col min="4104" max="4352" width="8.33203125" style="739"/>
    <col min="4353" max="4353" width="44.33203125" style="739" customWidth="1"/>
    <col min="4354" max="4354" width="8.33203125" style="739" customWidth="1"/>
    <col min="4355" max="4355" width="49.77734375" style="739" customWidth="1"/>
    <col min="4356" max="4357" width="9.88671875" style="739" customWidth="1"/>
    <col min="4358" max="4358" width="11.109375" style="739" customWidth="1"/>
    <col min="4359" max="4359" width="10" style="739" customWidth="1"/>
    <col min="4360" max="4608" width="8.33203125" style="739"/>
    <col min="4609" max="4609" width="44.33203125" style="739" customWidth="1"/>
    <col min="4610" max="4610" width="8.33203125" style="739" customWidth="1"/>
    <col min="4611" max="4611" width="49.77734375" style="739" customWidth="1"/>
    <col min="4612" max="4613" width="9.88671875" style="739" customWidth="1"/>
    <col min="4614" max="4614" width="11.109375" style="739" customWidth="1"/>
    <col min="4615" max="4615" width="10" style="739" customWidth="1"/>
    <col min="4616" max="4864" width="8.33203125" style="739"/>
    <col min="4865" max="4865" width="44.33203125" style="739" customWidth="1"/>
    <col min="4866" max="4866" width="8.33203125" style="739" customWidth="1"/>
    <col min="4867" max="4867" width="49.77734375" style="739" customWidth="1"/>
    <col min="4868" max="4869" width="9.88671875" style="739" customWidth="1"/>
    <col min="4870" max="4870" width="11.109375" style="739" customWidth="1"/>
    <col min="4871" max="4871" width="10" style="739" customWidth="1"/>
    <col min="4872" max="5120" width="8.33203125" style="739"/>
    <col min="5121" max="5121" width="44.33203125" style="739" customWidth="1"/>
    <col min="5122" max="5122" width="8.33203125" style="739" customWidth="1"/>
    <col min="5123" max="5123" width="49.77734375" style="739" customWidth="1"/>
    <col min="5124" max="5125" width="9.88671875" style="739" customWidth="1"/>
    <col min="5126" max="5126" width="11.109375" style="739" customWidth="1"/>
    <col min="5127" max="5127" width="10" style="739" customWidth="1"/>
    <col min="5128" max="5376" width="8.33203125" style="739"/>
    <col min="5377" max="5377" width="44.33203125" style="739" customWidth="1"/>
    <col min="5378" max="5378" width="8.33203125" style="739" customWidth="1"/>
    <col min="5379" max="5379" width="49.77734375" style="739" customWidth="1"/>
    <col min="5380" max="5381" width="9.88671875" style="739" customWidth="1"/>
    <col min="5382" max="5382" width="11.109375" style="739" customWidth="1"/>
    <col min="5383" max="5383" width="10" style="739" customWidth="1"/>
    <col min="5384" max="5632" width="8.33203125" style="739"/>
    <col min="5633" max="5633" width="44.33203125" style="739" customWidth="1"/>
    <col min="5634" max="5634" width="8.33203125" style="739" customWidth="1"/>
    <col min="5635" max="5635" width="49.77734375" style="739" customWidth="1"/>
    <col min="5636" max="5637" width="9.88671875" style="739" customWidth="1"/>
    <col min="5638" max="5638" width="11.109375" style="739" customWidth="1"/>
    <col min="5639" max="5639" width="10" style="739" customWidth="1"/>
    <col min="5640" max="5888" width="8.33203125" style="739"/>
    <col min="5889" max="5889" width="44.33203125" style="739" customWidth="1"/>
    <col min="5890" max="5890" width="8.33203125" style="739" customWidth="1"/>
    <col min="5891" max="5891" width="49.77734375" style="739" customWidth="1"/>
    <col min="5892" max="5893" width="9.88671875" style="739" customWidth="1"/>
    <col min="5894" max="5894" width="11.109375" style="739" customWidth="1"/>
    <col min="5895" max="5895" width="10" style="739" customWidth="1"/>
    <col min="5896" max="6144" width="8.33203125" style="739"/>
    <col min="6145" max="6145" width="44.33203125" style="739" customWidth="1"/>
    <col min="6146" max="6146" width="8.33203125" style="739" customWidth="1"/>
    <col min="6147" max="6147" width="49.77734375" style="739" customWidth="1"/>
    <col min="6148" max="6149" width="9.88671875" style="739" customWidth="1"/>
    <col min="6150" max="6150" width="11.109375" style="739" customWidth="1"/>
    <col min="6151" max="6151" width="10" style="739" customWidth="1"/>
    <col min="6152" max="6400" width="8.33203125" style="739"/>
    <col min="6401" max="6401" width="44.33203125" style="739" customWidth="1"/>
    <col min="6402" max="6402" width="8.33203125" style="739" customWidth="1"/>
    <col min="6403" max="6403" width="49.77734375" style="739" customWidth="1"/>
    <col min="6404" max="6405" width="9.88671875" style="739" customWidth="1"/>
    <col min="6406" max="6406" width="11.109375" style="739" customWidth="1"/>
    <col min="6407" max="6407" width="10" style="739" customWidth="1"/>
    <col min="6408" max="6656" width="8.33203125" style="739"/>
    <col min="6657" max="6657" width="44.33203125" style="739" customWidth="1"/>
    <col min="6658" max="6658" width="8.33203125" style="739" customWidth="1"/>
    <col min="6659" max="6659" width="49.77734375" style="739" customWidth="1"/>
    <col min="6660" max="6661" width="9.88671875" style="739" customWidth="1"/>
    <col min="6662" max="6662" width="11.109375" style="739" customWidth="1"/>
    <col min="6663" max="6663" width="10" style="739" customWidth="1"/>
    <col min="6664" max="6912" width="8.33203125" style="739"/>
    <col min="6913" max="6913" width="44.33203125" style="739" customWidth="1"/>
    <col min="6914" max="6914" width="8.33203125" style="739" customWidth="1"/>
    <col min="6915" max="6915" width="49.77734375" style="739" customWidth="1"/>
    <col min="6916" max="6917" width="9.88671875" style="739" customWidth="1"/>
    <col min="6918" max="6918" width="11.109375" style="739" customWidth="1"/>
    <col min="6919" max="6919" width="10" style="739" customWidth="1"/>
    <col min="6920" max="7168" width="8.33203125" style="739"/>
    <col min="7169" max="7169" width="44.33203125" style="739" customWidth="1"/>
    <col min="7170" max="7170" width="8.33203125" style="739" customWidth="1"/>
    <col min="7171" max="7171" width="49.77734375" style="739" customWidth="1"/>
    <col min="7172" max="7173" width="9.88671875" style="739" customWidth="1"/>
    <col min="7174" max="7174" width="11.109375" style="739" customWidth="1"/>
    <col min="7175" max="7175" width="10" style="739" customWidth="1"/>
    <col min="7176" max="7424" width="8.33203125" style="739"/>
    <col min="7425" max="7425" width="44.33203125" style="739" customWidth="1"/>
    <col min="7426" max="7426" width="8.33203125" style="739" customWidth="1"/>
    <col min="7427" max="7427" width="49.77734375" style="739" customWidth="1"/>
    <col min="7428" max="7429" width="9.88671875" style="739" customWidth="1"/>
    <col min="7430" max="7430" width="11.109375" style="739" customWidth="1"/>
    <col min="7431" max="7431" width="10" style="739" customWidth="1"/>
    <col min="7432" max="7680" width="8.33203125" style="739"/>
    <col min="7681" max="7681" width="44.33203125" style="739" customWidth="1"/>
    <col min="7682" max="7682" width="8.33203125" style="739" customWidth="1"/>
    <col min="7683" max="7683" width="49.77734375" style="739" customWidth="1"/>
    <col min="7684" max="7685" width="9.88671875" style="739" customWidth="1"/>
    <col min="7686" max="7686" width="11.109375" style="739" customWidth="1"/>
    <col min="7687" max="7687" width="10" style="739" customWidth="1"/>
    <col min="7688" max="7936" width="8.33203125" style="739"/>
    <col min="7937" max="7937" width="44.33203125" style="739" customWidth="1"/>
    <col min="7938" max="7938" width="8.33203125" style="739" customWidth="1"/>
    <col min="7939" max="7939" width="49.77734375" style="739" customWidth="1"/>
    <col min="7940" max="7941" width="9.88671875" style="739" customWidth="1"/>
    <col min="7942" max="7942" width="11.109375" style="739" customWidth="1"/>
    <col min="7943" max="7943" width="10" style="739" customWidth="1"/>
    <col min="7944" max="8192" width="8.33203125" style="739"/>
    <col min="8193" max="8193" width="44.33203125" style="739" customWidth="1"/>
    <col min="8194" max="8194" width="8.33203125" style="739" customWidth="1"/>
    <col min="8195" max="8195" width="49.77734375" style="739" customWidth="1"/>
    <col min="8196" max="8197" width="9.88671875" style="739" customWidth="1"/>
    <col min="8198" max="8198" width="11.109375" style="739" customWidth="1"/>
    <col min="8199" max="8199" width="10" style="739" customWidth="1"/>
    <col min="8200" max="8448" width="8.33203125" style="739"/>
    <col min="8449" max="8449" width="44.33203125" style="739" customWidth="1"/>
    <col min="8450" max="8450" width="8.33203125" style="739" customWidth="1"/>
    <col min="8451" max="8451" width="49.77734375" style="739" customWidth="1"/>
    <col min="8452" max="8453" width="9.88671875" style="739" customWidth="1"/>
    <col min="8454" max="8454" width="11.109375" style="739" customWidth="1"/>
    <col min="8455" max="8455" width="10" style="739" customWidth="1"/>
    <col min="8456" max="8704" width="8.33203125" style="739"/>
    <col min="8705" max="8705" width="44.33203125" style="739" customWidth="1"/>
    <col min="8706" max="8706" width="8.33203125" style="739" customWidth="1"/>
    <col min="8707" max="8707" width="49.77734375" style="739" customWidth="1"/>
    <col min="8708" max="8709" width="9.88671875" style="739" customWidth="1"/>
    <col min="8710" max="8710" width="11.109375" style="739" customWidth="1"/>
    <col min="8711" max="8711" width="10" style="739" customWidth="1"/>
    <col min="8712" max="8960" width="8.33203125" style="739"/>
    <col min="8961" max="8961" width="44.33203125" style="739" customWidth="1"/>
    <col min="8962" max="8962" width="8.33203125" style="739" customWidth="1"/>
    <col min="8963" max="8963" width="49.77734375" style="739" customWidth="1"/>
    <col min="8964" max="8965" width="9.88671875" style="739" customWidth="1"/>
    <col min="8966" max="8966" width="11.109375" style="739" customWidth="1"/>
    <col min="8967" max="8967" width="10" style="739" customWidth="1"/>
    <col min="8968" max="9216" width="8.33203125" style="739"/>
    <col min="9217" max="9217" width="44.33203125" style="739" customWidth="1"/>
    <col min="9218" max="9218" width="8.33203125" style="739" customWidth="1"/>
    <col min="9219" max="9219" width="49.77734375" style="739" customWidth="1"/>
    <col min="9220" max="9221" width="9.88671875" style="739" customWidth="1"/>
    <col min="9222" max="9222" width="11.109375" style="739" customWidth="1"/>
    <col min="9223" max="9223" width="10" style="739" customWidth="1"/>
    <col min="9224" max="9472" width="8.33203125" style="739"/>
    <col min="9473" max="9473" width="44.33203125" style="739" customWidth="1"/>
    <col min="9474" max="9474" width="8.33203125" style="739" customWidth="1"/>
    <col min="9475" max="9475" width="49.77734375" style="739" customWidth="1"/>
    <col min="9476" max="9477" width="9.88671875" style="739" customWidth="1"/>
    <col min="9478" max="9478" width="11.109375" style="739" customWidth="1"/>
    <col min="9479" max="9479" width="10" style="739" customWidth="1"/>
    <col min="9480" max="9728" width="8.33203125" style="739"/>
    <col min="9729" max="9729" width="44.33203125" style="739" customWidth="1"/>
    <col min="9730" max="9730" width="8.33203125" style="739" customWidth="1"/>
    <col min="9731" max="9731" width="49.77734375" style="739" customWidth="1"/>
    <col min="9732" max="9733" width="9.88671875" style="739" customWidth="1"/>
    <col min="9734" max="9734" width="11.109375" style="739" customWidth="1"/>
    <col min="9735" max="9735" width="10" style="739" customWidth="1"/>
    <col min="9736" max="9984" width="8.33203125" style="739"/>
    <col min="9985" max="9985" width="44.33203125" style="739" customWidth="1"/>
    <col min="9986" max="9986" width="8.33203125" style="739" customWidth="1"/>
    <col min="9987" max="9987" width="49.77734375" style="739" customWidth="1"/>
    <col min="9988" max="9989" width="9.88671875" style="739" customWidth="1"/>
    <col min="9990" max="9990" width="11.109375" style="739" customWidth="1"/>
    <col min="9991" max="9991" width="10" style="739" customWidth="1"/>
    <col min="9992" max="10240" width="8.33203125" style="739"/>
    <col min="10241" max="10241" width="44.33203125" style="739" customWidth="1"/>
    <col min="10242" max="10242" width="8.33203125" style="739" customWidth="1"/>
    <col min="10243" max="10243" width="49.77734375" style="739" customWidth="1"/>
    <col min="10244" max="10245" width="9.88671875" style="739" customWidth="1"/>
    <col min="10246" max="10246" width="11.109375" style="739" customWidth="1"/>
    <col min="10247" max="10247" width="10" style="739" customWidth="1"/>
    <col min="10248" max="10496" width="8.33203125" style="739"/>
    <col min="10497" max="10497" width="44.33203125" style="739" customWidth="1"/>
    <col min="10498" max="10498" width="8.33203125" style="739" customWidth="1"/>
    <col min="10499" max="10499" width="49.77734375" style="739" customWidth="1"/>
    <col min="10500" max="10501" width="9.88671875" style="739" customWidth="1"/>
    <col min="10502" max="10502" width="11.109375" style="739" customWidth="1"/>
    <col min="10503" max="10503" width="10" style="739" customWidth="1"/>
    <col min="10504" max="10752" width="8.33203125" style="739"/>
    <col min="10753" max="10753" width="44.33203125" style="739" customWidth="1"/>
    <col min="10754" max="10754" width="8.33203125" style="739" customWidth="1"/>
    <col min="10755" max="10755" width="49.77734375" style="739" customWidth="1"/>
    <col min="10756" max="10757" width="9.88671875" style="739" customWidth="1"/>
    <col min="10758" max="10758" width="11.109375" style="739" customWidth="1"/>
    <col min="10759" max="10759" width="10" style="739" customWidth="1"/>
    <col min="10760" max="11008" width="8.33203125" style="739"/>
    <col min="11009" max="11009" width="44.33203125" style="739" customWidth="1"/>
    <col min="11010" max="11010" width="8.33203125" style="739" customWidth="1"/>
    <col min="11011" max="11011" width="49.77734375" style="739" customWidth="1"/>
    <col min="11012" max="11013" width="9.88671875" style="739" customWidth="1"/>
    <col min="11014" max="11014" width="11.109375" style="739" customWidth="1"/>
    <col min="11015" max="11015" width="10" style="739" customWidth="1"/>
    <col min="11016" max="11264" width="8.33203125" style="739"/>
    <col min="11265" max="11265" width="44.33203125" style="739" customWidth="1"/>
    <col min="11266" max="11266" width="8.33203125" style="739" customWidth="1"/>
    <col min="11267" max="11267" width="49.77734375" style="739" customWidth="1"/>
    <col min="11268" max="11269" width="9.88671875" style="739" customWidth="1"/>
    <col min="11270" max="11270" width="11.109375" style="739" customWidth="1"/>
    <col min="11271" max="11271" width="10" style="739" customWidth="1"/>
    <col min="11272" max="11520" width="8.33203125" style="739"/>
    <col min="11521" max="11521" width="44.33203125" style="739" customWidth="1"/>
    <col min="11522" max="11522" width="8.33203125" style="739" customWidth="1"/>
    <col min="11523" max="11523" width="49.77734375" style="739" customWidth="1"/>
    <col min="11524" max="11525" width="9.88671875" style="739" customWidth="1"/>
    <col min="11526" max="11526" width="11.109375" style="739" customWidth="1"/>
    <col min="11527" max="11527" width="10" style="739" customWidth="1"/>
    <col min="11528" max="11776" width="8.33203125" style="739"/>
    <col min="11777" max="11777" width="44.33203125" style="739" customWidth="1"/>
    <col min="11778" max="11778" width="8.33203125" style="739" customWidth="1"/>
    <col min="11779" max="11779" width="49.77734375" style="739" customWidth="1"/>
    <col min="11780" max="11781" width="9.88671875" style="739" customWidth="1"/>
    <col min="11782" max="11782" width="11.109375" style="739" customWidth="1"/>
    <col min="11783" max="11783" width="10" style="739" customWidth="1"/>
    <col min="11784" max="12032" width="8.33203125" style="739"/>
    <col min="12033" max="12033" width="44.33203125" style="739" customWidth="1"/>
    <col min="12034" max="12034" width="8.33203125" style="739" customWidth="1"/>
    <col min="12035" max="12035" width="49.77734375" style="739" customWidth="1"/>
    <col min="12036" max="12037" width="9.88671875" style="739" customWidth="1"/>
    <col min="12038" max="12038" width="11.109375" style="739" customWidth="1"/>
    <col min="12039" max="12039" width="10" style="739" customWidth="1"/>
    <col min="12040" max="12288" width="8.33203125" style="739"/>
    <col min="12289" max="12289" width="44.33203125" style="739" customWidth="1"/>
    <col min="12290" max="12290" width="8.33203125" style="739" customWidth="1"/>
    <col min="12291" max="12291" width="49.77734375" style="739" customWidth="1"/>
    <col min="12292" max="12293" width="9.88671875" style="739" customWidth="1"/>
    <col min="12294" max="12294" width="11.109375" style="739" customWidth="1"/>
    <col min="12295" max="12295" width="10" style="739" customWidth="1"/>
    <col min="12296" max="12544" width="8.33203125" style="739"/>
    <col min="12545" max="12545" width="44.33203125" style="739" customWidth="1"/>
    <col min="12546" max="12546" width="8.33203125" style="739" customWidth="1"/>
    <col min="12547" max="12547" width="49.77734375" style="739" customWidth="1"/>
    <col min="12548" max="12549" width="9.88671875" style="739" customWidth="1"/>
    <col min="12550" max="12550" width="11.109375" style="739" customWidth="1"/>
    <col min="12551" max="12551" width="10" style="739" customWidth="1"/>
    <col min="12552" max="12800" width="8.33203125" style="739"/>
    <col min="12801" max="12801" width="44.33203125" style="739" customWidth="1"/>
    <col min="12802" max="12802" width="8.33203125" style="739" customWidth="1"/>
    <col min="12803" max="12803" width="49.77734375" style="739" customWidth="1"/>
    <col min="12804" max="12805" width="9.88671875" style="739" customWidth="1"/>
    <col min="12806" max="12806" width="11.109375" style="739" customWidth="1"/>
    <col min="12807" max="12807" width="10" style="739" customWidth="1"/>
    <col min="12808" max="13056" width="8.33203125" style="739"/>
    <col min="13057" max="13057" width="44.33203125" style="739" customWidth="1"/>
    <col min="13058" max="13058" width="8.33203125" style="739" customWidth="1"/>
    <col min="13059" max="13059" width="49.77734375" style="739" customWidth="1"/>
    <col min="13060" max="13061" width="9.88671875" style="739" customWidth="1"/>
    <col min="13062" max="13062" width="11.109375" style="739" customWidth="1"/>
    <col min="13063" max="13063" width="10" style="739" customWidth="1"/>
    <col min="13064" max="13312" width="8.33203125" style="739"/>
    <col min="13313" max="13313" width="44.33203125" style="739" customWidth="1"/>
    <col min="13314" max="13314" width="8.33203125" style="739" customWidth="1"/>
    <col min="13315" max="13315" width="49.77734375" style="739" customWidth="1"/>
    <col min="13316" max="13317" width="9.88671875" style="739" customWidth="1"/>
    <col min="13318" max="13318" width="11.109375" style="739" customWidth="1"/>
    <col min="13319" max="13319" width="10" style="739" customWidth="1"/>
    <col min="13320" max="13568" width="8.33203125" style="739"/>
    <col min="13569" max="13569" width="44.33203125" style="739" customWidth="1"/>
    <col min="13570" max="13570" width="8.33203125" style="739" customWidth="1"/>
    <col min="13571" max="13571" width="49.77734375" style="739" customWidth="1"/>
    <col min="13572" max="13573" width="9.88671875" style="739" customWidth="1"/>
    <col min="13574" max="13574" width="11.109375" style="739" customWidth="1"/>
    <col min="13575" max="13575" width="10" style="739" customWidth="1"/>
    <col min="13576" max="13824" width="8.33203125" style="739"/>
    <col min="13825" max="13825" width="44.33203125" style="739" customWidth="1"/>
    <col min="13826" max="13826" width="8.33203125" style="739" customWidth="1"/>
    <col min="13827" max="13827" width="49.77734375" style="739" customWidth="1"/>
    <col min="13828" max="13829" width="9.88671875" style="739" customWidth="1"/>
    <col min="13830" max="13830" width="11.109375" style="739" customWidth="1"/>
    <col min="13831" max="13831" width="10" style="739" customWidth="1"/>
    <col min="13832" max="14080" width="8.33203125" style="739"/>
    <col min="14081" max="14081" width="44.33203125" style="739" customWidth="1"/>
    <col min="14082" max="14082" width="8.33203125" style="739" customWidth="1"/>
    <col min="14083" max="14083" width="49.77734375" style="739" customWidth="1"/>
    <col min="14084" max="14085" width="9.88671875" style="739" customWidth="1"/>
    <col min="14086" max="14086" width="11.109375" style="739" customWidth="1"/>
    <col min="14087" max="14087" width="10" style="739" customWidth="1"/>
    <col min="14088" max="14336" width="8.33203125" style="739"/>
    <col min="14337" max="14337" width="44.33203125" style="739" customWidth="1"/>
    <col min="14338" max="14338" width="8.33203125" style="739" customWidth="1"/>
    <col min="14339" max="14339" width="49.77734375" style="739" customWidth="1"/>
    <col min="14340" max="14341" width="9.88671875" style="739" customWidth="1"/>
    <col min="14342" max="14342" width="11.109375" style="739" customWidth="1"/>
    <col min="14343" max="14343" width="10" style="739" customWidth="1"/>
    <col min="14344" max="14592" width="8.33203125" style="739"/>
    <col min="14593" max="14593" width="44.33203125" style="739" customWidth="1"/>
    <col min="14594" max="14594" width="8.33203125" style="739" customWidth="1"/>
    <col min="14595" max="14595" width="49.77734375" style="739" customWidth="1"/>
    <col min="14596" max="14597" width="9.88671875" style="739" customWidth="1"/>
    <col min="14598" max="14598" width="11.109375" style="739" customWidth="1"/>
    <col min="14599" max="14599" width="10" style="739" customWidth="1"/>
    <col min="14600" max="14848" width="8.33203125" style="739"/>
    <col min="14849" max="14849" width="44.33203125" style="739" customWidth="1"/>
    <col min="14850" max="14850" width="8.33203125" style="739" customWidth="1"/>
    <col min="14851" max="14851" width="49.77734375" style="739" customWidth="1"/>
    <col min="14852" max="14853" width="9.88671875" style="739" customWidth="1"/>
    <col min="14854" max="14854" width="11.109375" style="739" customWidth="1"/>
    <col min="14855" max="14855" width="10" style="739" customWidth="1"/>
    <col min="14856" max="15104" width="8.33203125" style="739"/>
    <col min="15105" max="15105" width="44.33203125" style="739" customWidth="1"/>
    <col min="15106" max="15106" width="8.33203125" style="739" customWidth="1"/>
    <col min="15107" max="15107" width="49.77734375" style="739" customWidth="1"/>
    <col min="15108" max="15109" width="9.88671875" style="739" customWidth="1"/>
    <col min="15110" max="15110" width="11.109375" style="739" customWidth="1"/>
    <col min="15111" max="15111" width="10" style="739" customWidth="1"/>
    <col min="15112" max="15360" width="8.33203125" style="739"/>
    <col min="15361" max="15361" width="44.33203125" style="739" customWidth="1"/>
    <col min="15362" max="15362" width="8.33203125" style="739" customWidth="1"/>
    <col min="15363" max="15363" width="49.77734375" style="739" customWidth="1"/>
    <col min="15364" max="15365" width="9.88671875" style="739" customWidth="1"/>
    <col min="15366" max="15366" width="11.109375" style="739" customWidth="1"/>
    <col min="15367" max="15367" width="10" style="739" customWidth="1"/>
    <col min="15368" max="15616" width="8.33203125" style="739"/>
    <col min="15617" max="15617" width="44.33203125" style="739" customWidth="1"/>
    <col min="15618" max="15618" width="8.33203125" style="739" customWidth="1"/>
    <col min="15619" max="15619" width="49.77734375" style="739" customWidth="1"/>
    <col min="15620" max="15621" width="9.88671875" style="739" customWidth="1"/>
    <col min="15622" max="15622" width="11.109375" style="739" customWidth="1"/>
    <col min="15623" max="15623" width="10" style="739" customWidth="1"/>
    <col min="15624" max="15872" width="8.33203125" style="739"/>
    <col min="15873" max="15873" width="44.33203125" style="739" customWidth="1"/>
    <col min="15874" max="15874" width="8.33203125" style="739" customWidth="1"/>
    <col min="15875" max="15875" width="49.77734375" style="739" customWidth="1"/>
    <col min="15876" max="15877" width="9.88671875" style="739" customWidth="1"/>
    <col min="15878" max="15878" width="11.109375" style="739" customWidth="1"/>
    <col min="15879" max="15879" width="10" style="739" customWidth="1"/>
    <col min="15880" max="16128" width="8.33203125" style="739"/>
    <col min="16129" max="16129" width="44.33203125" style="739" customWidth="1"/>
    <col min="16130" max="16130" width="8.33203125" style="739" customWidth="1"/>
    <col min="16131" max="16131" width="49.77734375" style="739" customWidth="1"/>
    <col min="16132" max="16133" width="9.88671875" style="739" customWidth="1"/>
    <col min="16134" max="16134" width="11.109375" style="739" customWidth="1"/>
    <col min="16135" max="16135" width="10" style="739" customWidth="1"/>
    <col min="16136" max="16384" width="8.33203125" style="739"/>
  </cols>
  <sheetData>
    <row r="1" spans="1:7" x14ac:dyDescent="0.25">
      <c r="A1" s="1419" t="s">
        <v>1361</v>
      </c>
      <c r="B1" s="1419"/>
      <c r="C1" s="1419"/>
      <c r="D1" s="1420"/>
      <c r="E1" s="1420"/>
      <c r="F1" s="1420"/>
      <c r="G1" s="1420"/>
    </row>
    <row r="2" spans="1:7" x14ac:dyDescent="0.25">
      <c r="A2" s="1419" t="s">
        <v>3</v>
      </c>
      <c r="B2" s="1419"/>
      <c r="C2" s="1419"/>
      <c r="D2" s="1419"/>
      <c r="E2" s="1419"/>
      <c r="F2" s="1419"/>
      <c r="G2" s="1419"/>
    </row>
    <row r="3" spans="1:7" ht="13.8" thickBot="1" x14ac:dyDescent="0.3">
      <c r="A3" s="740"/>
      <c r="B3" s="741"/>
      <c r="C3" s="742"/>
      <c r="D3" s="740"/>
      <c r="E3" s="740"/>
      <c r="F3" s="740"/>
      <c r="G3" s="740"/>
    </row>
    <row r="4" spans="1:7" ht="52.2" customHeight="1" thickBot="1" x14ac:dyDescent="0.3">
      <c r="A4" s="743" t="s">
        <v>220</v>
      </c>
      <c r="B4" s="744" t="s">
        <v>1362</v>
      </c>
      <c r="C4" s="745" t="s">
        <v>1363</v>
      </c>
      <c r="D4" s="746" t="s">
        <v>478</v>
      </c>
      <c r="E4" s="746" t="s">
        <v>479</v>
      </c>
      <c r="F4" s="747" t="s">
        <v>224</v>
      </c>
      <c r="G4" s="748" t="s">
        <v>8</v>
      </c>
    </row>
    <row r="5" spans="1:7" x14ac:dyDescent="0.25">
      <c r="A5" s="749" t="s">
        <v>685</v>
      </c>
      <c r="B5" s="750" t="s">
        <v>1364</v>
      </c>
      <c r="C5" s="751" t="s">
        <v>1365</v>
      </c>
      <c r="D5" s="752">
        <v>34615</v>
      </c>
      <c r="E5" s="752">
        <v>39711</v>
      </c>
      <c r="F5" s="752">
        <v>39477</v>
      </c>
      <c r="G5" s="753">
        <v>99.410742615396245</v>
      </c>
    </row>
    <row r="6" spans="1:7" x14ac:dyDescent="0.25">
      <c r="A6" s="749" t="s">
        <v>687</v>
      </c>
      <c r="B6" s="750" t="s">
        <v>1366</v>
      </c>
      <c r="C6" s="751" t="s">
        <v>1367</v>
      </c>
      <c r="D6" s="752">
        <v>1087</v>
      </c>
      <c r="E6" s="752">
        <v>949</v>
      </c>
      <c r="F6" s="752">
        <v>949</v>
      </c>
      <c r="G6" s="753">
        <v>25.816649104320337</v>
      </c>
    </row>
    <row r="7" spans="1:7" x14ac:dyDescent="0.25">
      <c r="A7" s="749" t="s">
        <v>688</v>
      </c>
      <c r="B7" s="750" t="s">
        <v>1368</v>
      </c>
      <c r="C7" s="751" t="s">
        <v>1369</v>
      </c>
      <c r="D7" s="752">
        <v>4478</v>
      </c>
      <c r="E7" s="752">
        <v>6055</v>
      </c>
      <c r="F7" s="752">
        <v>6049</v>
      </c>
      <c r="G7" s="753">
        <v>99.900908340214698</v>
      </c>
    </row>
    <row r="8" spans="1:7" ht="16.5" customHeight="1" x14ac:dyDescent="0.25">
      <c r="A8" s="749" t="s">
        <v>687</v>
      </c>
      <c r="B8" s="750" t="s">
        <v>1366</v>
      </c>
      <c r="C8" s="751" t="s">
        <v>1367</v>
      </c>
      <c r="D8" s="752">
        <v>141</v>
      </c>
      <c r="E8" s="752">
        <v>245</v>
      </c>
      <c r="F8" s="752">
        <v>245</v>
      </c>
      <c r="G8" s="753">
        <v>100</v>
      </c>
    </row>
    <row r="9" spans="1:7" x14ac:dyDescent="0.25">
      <c r="A9" s="749" t="s">
        <v>689</v>
      </c>
      <c r="B9" s="750" t="s">
        <v>1370</v>
      </c>
      <c r="C9" s="751" t="s">
        <v>1371</v>
      </c>
      <c r="D9" s="752">
        <v>63280</v>
      </c>
      <c r="E9" s="752">
        <v>48532</v>
      </c>
      <c r="F9" s="752">
        <v>45323</v>
      </c>
      <c r="G9" s="753">
        <v>93.387867798565892</v>
      </c>
    </row>
    <row r="10" spans="1:7" ht="12.75" customHeight="1" x14ac:dyDescent="0.25">
      <c r="A10" s="749" t="s">
        <v>687</v>
      </c>
      <c r="B10" s="750" t="s">
        <v>1366</v>
      </c>
      <c r="C10" s="751" t="s">
        <v>1367</v>
      </c>
      <c r="D10" s="752">
        <v>5807</v>
      </c>
      <c r="E10" s="752">
        <v>2411</v>
      </c>
      <c r="F10" s="752">
        <v>2354</v>
      </c>
      <c r="G10" s="753">
        <v>97.635835752799665</v>
      </c>
    </row>
    <row r="11" spans="1:7" ht="15" customHeight="1" x14ac:dyDescent="0.25">
      <c r="A11" s="1421" t="s">
        <v>1372</v>
      </c>
      <c r="B11" s="750" t="s">
        <v>1373</v>
      </c>
      <c r="C11" s="751" t="s">
        <v>1374</v>
      </c>
      <c r="D11" s="752">
        <v>0</v>
      </c>
      <c r="E11" s="752">
        <v>250942</v>
      </c>
      <c r="F11" s="752">
        <v>250942</v>
      </c>
      <c r="G11" s="753">
        <v>100</v>
      </c>
    </row>
    <row r="12" spans="1:7" x14ac:dyDescent="0.25">
      <c r="A12" s="1422"/>
      <c r="B12" s="750" t="s">
        <v>1375</v>
      </c>
      <c r="C12" s="754" t="s">
        <v>1376</v>
      </c>
      <c r="D12" s="752">
        <v>0</v>
      </c>
      <c r="E12" s="752">
        <v>43</v>
      </c>
      <c r="F12" s="752">
        <v>43</v>
      </c>
      <c r="G12" s="753">
        <v>100</v>
      </c>
    </row>
    <row r="13" spans="1:7" ht="26.4" x14ac:dyDescent="0.25">
      <c r="A13" s="749" t="s">
        <v>687</v>
      </c>
      <c r="B13" s="750" t="s">
        <v>1377</v>
      </c>
      <c r="C13" s="751" t="s">
        <v>1378</v>
      </c>
      <c r="D13" s="752">
        <v>0</v>
      </c>
      <c r="E13" s="752">
        <v>7784</v>
      </c>
      <c r="F13" s="752">
        <v>7784</v>
      </c>
      <c r="G13" s="753">
        <v>100</v>
      </c>
    </row>
    <row r="14" spans="1:7" x14ac:dyDescent="0.25">
      <c r="A14" s="749" t="s">
        <v>687</v>
      </c>
      <c r="B14" s="750" t="s">
        <v>1366</v>
      </c>
      <c r="C14" s="751" t="s">
        <v>1367</v>
      </c>
      <c r="D14" s="752">
        <v>21467</v>
      </c>
      <c r="E14" s="752">
        <v>38880</v>
      </c>
      <c r="F14" s="752">
        <v>38302</v>
      </c>
      <c r="G14" s="753">
        <v>98.5133744855967</v>
      </c>
    </row>
    <row r="15" spans="1:7" ht="26.4" x14ac:dyDescent="0.25">
      <c r="A15" s="749" t="s">
        <v>687</v>
      </c>
      <c r="B15" s="750" t="s">
        <v>1379</v>
      </c>
      <c r="C15" s="751" t="s">
        <v>1380</v>
      </c>
      <c r="D15" s="752">
        <v>56556</v>
      </c>
      <c r="E15" s="752">
        <v>100900</v>
      </c>
      <c r="F15" s="752">
        <v>98801</v>
      </c>
      <c r="G15" s="753">
        <v>97.919722497522301</v>
      </c>
    </row>
    <row r="16" spans="1:7" x14ac:dyDescent="0.25">
      <c r="A16" s="749" t="s">
        <v>1381</v>
      </c>
      <c r="B16" s="750" t="s">
        <v>1382</v>
      </c>
      <c r="C16" s="751" t="s">
        <v>1383</v>
      </c>
      <c r="D16" s="752">
        <v>5850</v>
      </c>
      <c r="E16" s="752">
        <v>6354</v>
      </c>
      <c r="F16" s="752">
        <v>6341</v>
      </c>
      <c r="G16" s="753">
        <v>99.795404469625439</v>
      </c>
    </row>
    <row r="17" spans="1:7" x14ac:dyDescent="0.25">
      <c r="A17" s="749" t="s">
        <v>687</v>
      </c>
      <c r="B17" s="750" t="s">
        <v>1366</v>
      </c>
      <c r="C17" s="751" t="s">
        <v>1367</v>
      </c>
      <c r="D17" s="752">
        <v>1497</v>
      </c>
      <c r="E17" s="752">
        <v>622</v>
      </c>
      <c r="F17" s="752">
        <v>613</v>
      </c>
      <c r="G17" s="753">
        <v>98.553054662379424</v>
      </c>
    </row>
    <row r="18" spans="1:7" x14ac:dyDescent="0.25">
      <c r="A18" s="749" t="s">
        <v>1384</v>
      </c>
      <c r="B18" s="750" t="s">
        <v>1385</v>
      </c>
      <c r="C18" s="751" t="s">
        <v>1386</v>
      </c>
      <c r="D18" s="752">
        <v>16090</v>
      </c>
      <c r="E18" s="752">
        <v>14879</v>
      </c>
      <c r="F18" s="752">
        <v>14877</v>
      </c>
      <c r="G18" s="753">
        <v>99.986558236440629</v>
      </c>
    </row>
    <row r="19" spans="1:7" ht="26.4" x14ac:dyDescent="0.25">
      <c r="A19" s="749" t="s">
        <v>687</v>
      </c>
      <c r="B19" s="750" t="s">
        <v>1377</v>
      </c>
      <c r="C19" s="754" t="s">
        <v>1378</v>
      </c>
      <c r="D19" s="752">
        <v>0</v>
      </c>
      <c r="E19" s="752">
        <v>0</v>
      </c>
      <c r="F19" s="752">
        <v>0</v>
      </c>
      <c r="G19" s="753">
        <v>0</v>
      </c>
    </row>
    <row r="20" spans="1:7" x14ac:dyDescent="0.25">
      <c r="A20" s="749" t="s">
        <v>687</v>
      </c>
      <c r="B20" s="750" t="s">
        <v>1366</v>
      </c>
      <c r="C20" s="751" t="s">
        <v>1367</v>
      </c>
      <c r="D20" s="752">
        <v>105</v>
      </c>
      <c r="E20" s="752">
        <v>299</v>
      </c>
      <c r="F20" s="752">
        <v>298</v>
      </c>
      <c r="G20" s="753">
        <v>99.665551839464882</v>
      </c>
    </row>
    <row r="21" spans="1:7" x14ac:dyDescent="0.25">
      <c r="A21" s="749" t="s">
        <v>699</v>
      </c>
      <c r="B21" s="750" t="s">
        <v>1387</v>
      </c>
      <c r="C21" s="751" t="s">
        <v>1388</v>
      </c>
      <c r="D21" s="752">
        <v>111828</v>
      </c>
      <c r="E21" s="752">
        <v>113872</v>
      </c>
      <c r="F21" s="752">
        <v>112506</v>
      </c>
      <c r="G21" s="753">
        <v>98.800407475059714</v>
      </c>
    </row>
    <row r="22" spans="1:7" ht="26.4" x14ac:dyDescent="0.25">
      <c r="A22" s="749" t="s">
        <v>687</v>
      </c>
      <c r="B22" s="750" t="s">
        <v>1389</v>
      </c>
      <c r="C22" s="751" t="s">
        <v>1390</v>
      </c>
      <c r="D22" s="752">
        <v>20</v>
      </c>
      <c r="E22" s="752">
        <v>20</v>
      </c>
      <c r="F22" s="752">
        <v>0</v>
      </c>
      <c r="G22" s="753">
        <v>0</v>
      </c>
    </row>
    <row r="23" spans="1:7" x14ac:dyDescent="0.25">
      <c r="A23" s="749" t="s">
        <v>687</v>
      </c>
      <c r="B23" s="750" t="s">
        <v>1366</v>
      </c>
      <c r="C23" s="751" t="s">
        <v>1367</v>
      </c>
      <c r="D23" s="752">
        <v>3575</v>
      </c>
      <c r="E23" s="752">
        <v>4728</v>
      </c>
      <c r="F23" s="752">
        <v>4728</v>
      </c>
      <c r="G23" s="753">
        <v>100</v>
      </c>
    </row>
    <row r="24" spans="1:7" x14ac:dyDescent="0.25">
      <c r="A24" s="749" t="s">
        <v>700</v>
      </c>
      <c r="B24" s="750" t="s">
        <v>1391</v>
      </c>
      <c r="C24" s="751" t="s">
        <v>1392</v>
      </c>
      <c r="D24" s="752">
        <v>10506</v>
      </c>
      <c r="E24" s="752">
        <v>11801</v>
      </c>
      <c r="F24" s="752">
        <v>11801</v>
      </c>
      <c r="G24" s="753">
        <v>100</v>
      </c>
    </row>
    <row r="25" spans="1:7" ht="13.5" customHeight="1" x14ac:dyDescent="0.25">
      <c r="A25" s="749" t="s">
        <v>687</v>
      </c>
      <c r="B25" s="750" t="s">
        <v>1377</v>
      </c>
      <c r="C25" s="754" t="s">
        <v>1378</v>
      </c>
      <c r="D25" s="752">
        <v>0</v>
      </c>
      <c r="E25" s="752">
        <v>252</v>
      </c>
      <c r="F25" s="752">
        <v>252</v>
      </c>
      <c r="G25" s="753">
        <v>100</v>
      </c>
    </row>
    <row r="26" spans="1:7" ht="13.5" customHeight="1" x14ac:dyDescent="0.25">
      <c r="A26" s="749" t="s">
        <v>687</v>
      </c>
      <c r="B26" s="750" t="s">
        <v>1366</v>
      </c>
      <c r="C26" s="751" t="s">
        <v>1367</v>
      </c>
      <c r="D26" s="752">
        <v>1027</v>
      </c>
      <c r="E26" s="752">
        <v>1303</v>
      </c>
      <c r="F26" s="752">
        <v>1296</v>
      </c>
      <c r="G26" s="753">
        <v>99.462778204144286</v>
      </c>
    </row>
    <row r="27" spans="1:7" x14ac:dyDescent="0.25">
      <c r="A27" s="749" t="s">
        <v>701</v>
      </c>
      <c r="B27" s="750" t="s">
        <v>1393</v>
      </c>
      <c r="C27" s="751" t="s">
        <v>1394</v>
      </c>
      <c r="D27" s="752">
        <v>59965</v>
      </c>
      <c r="E27" s="752">
        <v>68650</v>
      </c>
      <c r="F27" s="752">
        <v>68650</v>
      </c>
      <c r="G27" s="753">
        <v>100</v>
      </c>
    </row>
    <row r="28" spans="1:7" x14ac:dyDescent="0.25">
      <c r="A28" s="749" t="s">
        <v>1395</v>
      </c>
      <c r="B28" s="750" t="s">
        <v>1396</v>
      </c>
      <c r="C28" s="751" t="s">
        <v>1397</v>
      </c>
      <c r="D28" s="752">
        <v>8913</v>
      </c>
      <c r="E28" s="752">
        <v>7081</v>
      </c>
      <c r="F28" s="752">
        <v>6946</v>
      </c>
      <c r="G28" s="753">
        <v>98.093489620110148</v>
      </c>
    </row>
    <row r="29" spans="1:7" x14ac:dyDescent="0.25">
      <c r="A29" s="749" t="s">
        <v>687</v>
      </c>
      <c r="B29" s="750" t="s">
        <v>1398</v>
      </c>
      <c r="C29" s="751" t="s">
        <v>1399</v>
      </c>
      <c r="D29" s="752">
        <v>113299</v>
      </c>
      <c r="E29" s="752">
        <v>117974</v>
      </c>
      <c r="F29" s="752">
        <v>117891</v>
      </c>
      <c r="G29" s="753">
        <v>99.929645515113492</v>
      </c>
    </row>
    <row r="30" spans="1:7" ht="26.4" x14ac:dyDescent="0.25">
      <c r="A30" s="749" t="s">
        <v>687</v>
      </c>
      <c r="B30" s="750" t="s">
        <v>1400</v>
      </c>
      <c r="C30" s="751" t="s">
        <v>1401</v>
      </c>
      <c r="D30" s="752">
        <v>21644</v>
      </c>
      <c r="E30" s="752">
        <v>23849</v>
      </c>
      <c r="F30" s="752">
        <v>23741</v>
      </c>
      <c r="G30" s="753">
        <v>99.547150823933919</v>
      </c>
    </row>
    <row r="31" spans="1:7" x14ac:dyDescent="0.25">
      <c r="A31" s="749" t="s">
        <v>687</v>
      </c>
      <c r="B31" s="750" t="s">
        <v>1402</v>
      </c>
      <c r="C31" s="751" t="s">
        <v>1403</v>
      </c>
      <c r="D31" s="752">
        <v>3528</v>
      </c>
      <c r="E31" s="752">
        <v>5569</v>
      </c>
      <c r="F31" s="752">
        <v>5537</v>
      </c>
      <c r="G31" s="753">
        <v>99.425390554857245</v>
      </c>
    </row>
    <row r="32" spans="1:7" x14ac:dyDescent="0.25">
      <c r="A32" s="749" t="s">
        <v>687</v>
      </c>
      <c r="B32" s="750" t="s">
        <v>1366</v>
      </c>
      <c r="C32" s="754" t="s">
        <v>1404</v>
      </c>
      <c r="D32" s="752">
        <v>7326</v>
      </c>
      <c r="E32" s="752">
        <v>5255</v>
      </c>
      <c r="F32" s="752">
        <v>5249</v>
      </c>
      <c r="G32" s="753">
        <v>99.885823025689831</v>
      </c>
    </row>
    <row r="33" spans="1:7" x14ac:dyDescent="0.25">
      <c r="A33" s="749" t="s">
        <v>703</v>
      </c>
      <c r="B33" s="750" t="s">
        <v>1396</v>
      </c>
      <c r="C33" s="751" t="s">
        <v>1397</v>
      </c>
      <c r="D33" s="752">
        <v>22</v>
      </c>
      <c r="E33" s="752">
        <v>128</v>
      </c>
      <c r="F33" s="752">
        <v>128</v>
      </c>
      <c r="G33" s="753">
        <v>100</v>
      </c>
    </row>
    <row r="34" spans="1:7" x14ac:dyDescent="0.25">
      <c r="A34" s="749" t="s">
        <v>687</v>
      </c>
      <c r="B34" s="750" t="s">
        <v>1405</v>
      </c>
      <c r="C34" s="754" t="s">
        <v>1406</v>
      </c>
      <c r="D34" s="752">
        <v>1050</v>
      </c>
      <c r="E34" s="752">
        <v>2339</v>
      </c>
      <c r="F34" s="752">
        <v>1564</v>
      </c>
      <c r="G34" s="753">
        <v>66.866182129115003</v>
      </c>
    </row>
    <row r="35" spans="1:7" x14ac:dyDescent="0.25">
      <c r="A35" s="749" t="s">
        <v>687</v>
      </c>
      <c r="B35" s="750" t="s">
        <v>1407</v>
      </c>
      <c r="C35" s="751" t="s">
        <v>1408</v>
      </c>
      <c r="D35" s="752">
        <v>5000</v>
      </c>
      <c r="E35" s="752">
        <v>929</v>
      </c>
      <c r="F35" s="752">
        <v>731</v>
      </c>
      <c r="G35" s="753">
        <v>78.68675995694295</v>
      </c>
    </row>
    <row r="36" spans="1:7" x14ac:dyDescent="0.25">
      <c r="A36" s="749" t="s">
        <v>687</v>
      </c>
      <c r="B36" s="750" t="s">
        <v>1409</v>
      </c>
      <c r="C36" s="751" t="s">
        <v>1410</v>
      </c>
      <c r="D36" s="752">
        <v>115581</v>
      </c>
      <c r="E36" s="752">
        <v>659111</v>
      </c>
      <c r="F36" s="752">
        <v>658677</v>
      </c>
      <c r="G36" s="753">
        <v>99.934153731313842</v>
      </c>
    </row>
    <row r="37" spans="1:7" x14ac:dyDescent="0.25">
      <c r="A37" s="749" t="s">
        <v>687</v>
      </c>
      <c r="B37" s="750" t="s">
        <v>1411</v>
      </c>
      <c r="C37" s="751" t="s">
        <v>1412</v>
      </c>
      <c r="D37" s="752">
        <v>1104896</v>
      </c>
      <c r="E37" s="752">
        <v>1068024</v>
      </c>
      <c r="F37" s="752">
        <v>1066503</v>
      </c>
      <c r="G37" s="753">
        <v>99.857587469944491</v>
      </c>
    </row>
    <row r="38" spans="1:7" ht="26.4" x14ac:dyDescent="0.25">
      <c r="A38" s="749" t="s">
        <v>687</v>
      </c>
      <c r="B38" s="750" t="s">
        <v>1389</v>
      </c>
      <c r="C38" s="751" t="s">
        <v>1390</v>
      </c>
      <c r="D38" s="752">
        <v>162</v>
      </c>
      <c r="E38" s="752">
        <v>162</v>
      </c>
      <c r="F38" s="752">
        <v>86</v>
      </c>
      <c r="G38" s="753">
        <v>53.086419753086425</v>
      </c>
    </row>
    <row r="39" spans="1:7" x14ac:dyDescent="0.25">
      <c r="A39" s="749" t="s">
        <v>687</v>
      </c>
      <c r="B39" s="750" t="s">
        <v>1413</v>
      </c>
      <c r="C39" s="751" t="s">
        <v>1414</v>
      </c>
      <c r="D39" s="752">
        <v>3</v>
      </c>
      <c r="E39" s="752">
        <v>3</v>
      </c>
      <c r="F39" s="752">
        <v>0</v>
      </c>
      <c r="G39" s="753">
        <v>0</v>
      </c>
    </row>
    <row r="40" spans="1:7" x14ac:dyDescent="0.25">
      <c r="A40" s="749" t="s">
        <v>705</v>
      </c>
      <c r="B40" s="750" t="s">
        <v>1415</v>
      </c>
      <c r="C40" s="751" t="s">
        <v>1416</v>
      </c>
      <c r="D40" s="752">
        <v>60201</v>
      </c>
      <c r="E40" s="752">
        <v>40814</v>
      </c>
      <c r="F40" s="752">
        <v>40814</v>
      </c>
      <c r="G40" s="753">
        <v>100</v>
      </c>
    </row>
    <row r="41" spans="1:7" x14ac:dyDescent="0.25">
      <c r="A41" s="749" t="s">
        <v>687</v>
      </c>
      <c r="B41" s="750" t="s">
        <v>1417</v>
      </c>
      <c r="C41" s="754" t="s">
        <v>1418</v>
      </c>
      <c r="D41" s="752">
        <v>3</v>
      </c>
      <c r="E41" s="752">
        <v>3</v>
      </c>
      <c r="F41" s="752">
        <v>2</v>
      </c>
      <c r="G41" s="753">
        <v>66.666666666666657</v>
      </c>
    </row>
    <row r="42" spans="1:7" x14ac:dyDescent="0.25">
      <c r="A42" s="749" t="s">
        <v>687</v>
      </c>
      <c r="B42" s="750" t="s">
        <v>1396</v>
      </c>
      <c r="C42" s="751" t="s">
        <v>1397</v>
      </c>
      <c r="D42" s="752">
        <v>100</v>
      </c>
      <c r="E42" s="752">
        <v>340</v>
      </c>
      <c r="F42" s="752">
        <v>340</v>
      </c>
      <c r="G42" s="753">
        <v>100</v>
      </c>
    </row>
    <row r="43" spans="1:7" x14ac:dyDescent="0.25">
      <c r="A43" s="749" t="s">
        <v>687</v>
      </c>
      <c r="B43" s="750" t="s">
        <v>1419</v>
      </c>
      <c r="C43" s="751" t="s">
        <v>1420</v>
      </c>
      <c r="D43" s="752">
        <v>97008</v>
      </c>
      <c r="E43" s="752">
        <v>42039</v>
      </c>
      <c r="F43" s="752">
        <v>42039</v>
      </c>
      <c r="G43" s="753">
        <v>100</v>
      </c>
    </row>
    <row r="44" spans="1:7" x14ac:dyDescent="0.25">
      <c r="A44" s="749" t="s">
        <v>687</v>
      </c>
      <c r="B44" s="750" t="s">
        <v>1407</v>
      </c>
      <c r="C44" s="751" t="s">
        <v>1408</v>
      </c>
      <c r="D44" s="752">
        <v>38</v>
      </c>
      <c r="E44" s="752">
        <v>1090</v>
      </c>
      <c r="F44" s="752">
        <v>1088</v>
      </c>
      <c r="G44" s="753">
        <v>99.816513761467888</v>
      </c>
    </row>
    <row r="45" spans="1:7" ht="26.4" x14ac:dyDescent="0.25">
      <c r="A45" s="749" t="s">
        <v>687</v>
      </c>
      <c r="B45" s="750" t="s">
        <v>1400</v>
      </c>
      <c r="C45" s="751" t="s">
        <v>1401</v>
      </c>
      <c r="D45" s="752">
        <v>2075</v>
      </c>
      <c r="E45" s="752">
        <v>2073</v>
      </c>
      <c r="F45" s="752">
        <v>198</v>
      </c>
      <c r="G45" s="753">
        <v>9.5513748191027492</v>
      </c>
    </row>
    <row r="46" spans="1:7" x14ac:dyDescent="0.25">
      <c r="A46" s="749" t="s">
        <v>687</v>
      </c>
      <c r="B46" s="750" t="s">
        <v>1421</v>
      </c>
      <c r="C46" s="751" t="s">
        <v>1422</v>
      </c>
      <c r="D46" s="752">
        <v>3</v>
      </c>
      <c r="E46" s="752">
        <v>3</v>
      </c>
      <c r="F46" s="752">
        <v>0</v>
      </c>
      <c r="G46" s="753">
        <v>0</v>
      </c>
    </row>
    <row r="47" spans="1:7" x14ac:dyDescent="0.25">
      <c r="A47" s="749" t="s">
        <v>687</v>
      </c>
      <c r="B47" s="750" t="s">
        <v>1423</v>
      </c>
      <c r="C47" s="751" t="s">
        <v>1424</v>
      </c>
      <c r="D47" s="752">
        <v>1441603</v>
      </c>
      <c r="E47" s="752">
        <v>1691931</v>
      </c>
      <c r="F47" s="752">
        <v>1691809</v>
      </c>
      <c r="G47" s="753">
        <v>99.992789304055535</v>
      </c>
    </row>
    <row r="48" spans="1:7" x14ac:dyDescent="0.25">
      <c r="A48" s="749" t="s">
        <v>687</v>
      </c>
      <c r="B48" s="750" t="s">
        <v>1425</v>
      </c>
      <c r="C48" s="751" t="s">
        <v>1426</v>
      </c>
      <c r="D48" s="752">
        <v>1340689</v>
      </c>
      <c r="E48" s="752">
        <v>1568891</v>
      </c>
      <c r="F48" s="752">
        <v>1567871</v>
      </c>
      <c r="G48" s="753">
        <v>99.934985923177578</v>
      </c>
    </row>
    <row r="49" spans="1:7" x14ac:dyDescent="0.25">
      <c r="A49" s="749" t="s">
        <v>687</v>
      </c>
      <c r="B49" s="750" t="s">
        <v>1366</v>
      </c>
      <c r="C49" s="751" t="s">
        <v>1367</v>
      </c>
      <c r="D49" s="752">
        <v>63811</v>
      </c>
      <c r="E49" s="752">
        <v>83057</v>
      </c>
      <c r="F49" s="752">
        <v>83057</v>
      </c>
      <c r="G49" s="753">
        <v>100</v>
      </c>
    </row>
    <row r="50" spans="1:7" x14ac:dyDescent="0.25">
      <c r="A50" s="749" t="s">
        <v>708</v>
      </c>
      <c r="B50" s="750" t="s">
        <v>1419</v>
      </c>
      <c r="C50" s="751" t="s">
        <v>1420</v>
      </c>
      <c r="D50" s="752">
        <v>0</v>
      </c>
      <c r="E50" s="752">
        <v>2697</v>
      </c>
      <c r="F50" s="752">
        <v>2697</v>
      </c>
      <c r="G50" s="753">
        <v>100</v>
      </c>
    </row>
    <row r="51" spans="1:7" x14ac:dyDescent="0.25">
      <c r="A51" s="749" t="s">
        <v>687</v>
      </c>
      <c r="B51" s="750" t="s">
        <v>1407</v>
      </c>
      <c r="C51" s="751" t="s">
        <v>1408</v>
      </c>
      <c r="D51" s="752">
        <v>15</v>
      </c>
      <c r="E51" s="752">
        <v>0</v>
      </c>
      <c r="F51" s="752">
        <v>0</v>
      </c>
      <c r="G51" s="753">
        <v>0</v>
      </c>
    </row>
    <row r="52" spans="1:7" x14ac:dyDescent="0.25">
      <c r="A52" s="749" t="s">
        <v>687</v>
      </c>
      <c r="B52" s="750" t="s">
        <v>1427</v>
      </c>
      <c r="C52" s="751" t="s">
        <v>1428</v>
      </c>
      <c r="D52" s="752">
        <v>211208</v>
      </c>
      <c r="E52" s="752">
        <v>238056</v>
      </c>
      <c r="F52" s="752">
        <v>237954</v>
      </c>
      <c r="G52" s="753">
        <v>99.957152938804313</v>
      </c>
    </row>
    <row r="53" spans="1:7" x14ac:dyDescent="0.25">
      <c r="A53" s="749" t="s">
        <v>687</v>
      </c>
      <c r="B53" s="750" t="s">
        <v>1429</v>
      </c>
      <c r="C53" s="751" t="s">
        <v>1430</v>
      </c>
      <c r="D53" s="752">
        <v>218584</v>
      </c>
      <c r="E53" s="752">
        <v>247350</v>
      </c>
      <c r="F53" s="752">
        <v>247282</v>
      </c>
      <c r="G53" s="753">
        <v>99.972508591065292</v>
      </c>
    </row>
    <row r="54" spans="1:7" x14ac:dyDescent="0.25">
      <c r="A54" s="749" t="s">
        <v>687</v>
      </c>
      <c r="B54" s="750" t="s">
        <v>1431</v>
      </c>
      <c r="C54" s="751" t="s">
        <v>1371</v>
      </c>
      <c r="D54" s="752">
        <v>25199</v>
      </c>
      <c r="E54" s="752">
        <v>24715</v>
      </c>
      <c r="F54" s="752">
        <v>24702</v>
      </c>
      <c r="G54" s="753">
        <v>99.947400364151335</v>
      </c>
    </row>
    <row r="55" spans="1:7" x14ac:dyDescent="0.25">
      <c r="A55" s="749" t="s">
        <v>687</v>
      </c>
      <c r="B55" s="750" t="s">
        <v>1432</v>
      </c>
      <c r="C55" s="751" t="s">
        <v>1433</v>
      </c>
      <c r="D55" s="752">
        <v>14</v>
      </c>
      <c r="E55" s="752">
        <v>14</v>
      </c>
      <c r="F55" s="752">
        <v>14</v>
      </c>
      <c r="G55" s="753">
        <v>100</v>
      </c>
    </row>
    <row r="56" spans="1:7" ht="26.4" x14ac:dyDescent="0.25">
      <c r="A56" s="749" t="s">
        <v>687</v>
      </c>
      <c r="B56" s="750" t="s">
        <v>1377</v>
      </c>
      <c r="C56" s="751" t="s">
        <v>1434</v>
      </c>
      <c r="D56" s="752">
        <v>0</v>
      </c>
      <c r="E56" s="752">
        <v>1533</v>
      </c>
      <c r="F56" s="752">
        <v>1533</v>
      </c>
      <c r="G56" s="753">
        <v>100</v>
      </c>
    </row>
    <row r="57" spans="1:7" x14ac:dyDescent="0.25">
      <c r="A57" s="749" t="s">
        <v>687</v>
      </c>
      <c r="B57" s="750" t="s">
        <v>1366</v>
      </c>
      <c r="C57" s="751" t="s">
        <v>1367</v>
      </c>
      <c r="D57" s="752">
        <v>20878</v>
      </c>
      <c r="E57" s="752">
        <v>19833</v>
      </c>
      <c r="F57" s="752">
        <v>19823</v>
      </c>
      <c r="G57" s="753">
        <v>99.949578984520741</v>
      </c>
    </row>
    <row r="58" spans="1:7" ht="12.75" customHeight="1" x14ac:dyDescent="0.25">
      <c r="A58" s="749" t="s">
        <v>711</v>
      </c>
      <c r="B58" s="750" t="s">
        <v>1396</v>
      </c>
      <c r="C58" s="751" t="s">
        <v>1397</v>
      </c>
      <c r="D58" s="752">
        <v>60</v>
      </c>
      <c r="E58" s="752">
        <v>72</v>
      </c>
      <c r="F58" s="752">
        <v>72</v>
      </c>
      <c r="G58" s="753">
        <v>100</v>
      </c>
    </row>
    <row r="59" spans="1:7" x14ac:dyDescent="0.25">
      <c r="A59" s="749" t="s">
        <v>687</v>
      </c>
      <c r="B59" s="750" t="s">
        <v>1407</v>
      </c>
      <c r="C59" s="751" t="s">
        <v>1408</v>
      </c>
      <c r="D59" s="752">
        <v>8</v>
      </c>
      <c r="E59" s="752">
        <v>8</v>
      </c>
      <c r="F59" s="752">
        <v>4</v>
      </c>
      <c r="G59" s="753">
        <v>50</v>
      </c>
    </row>
    <row r="60" spans="1:7" x14ac:dyDescent="0.25">
      <c r="A60" s="749" t="s">
        <v>687</v>
      </c>
      <c r="B60" s="750" t="s">
        <v>1435</v>
      </c>
      <c r="C60" s="751" t="s">
        <v>1436</v>
      </c>
      <c r="D60" s="752">
        <v>335735</v>
      </c>
      <c r="E60" s="752">
        <v>339275</v>
      </c>
      <c r="F60" s="752">
        <v>320599</v>
      </c>
      <c r="G60" s="753">
        <v>94.495320904870681</v>
      </c>
    </row>
    <row r="61" spans="1:7" ht="26.4" x14ac:dyDescent="0.25">
      <c r="A61" s="749" t="s">
        <v>687</v>
      </c>
      <c r="B61" s="750" t="s">
        <v>1437</v>
      </c>
      <c r="C61" s="751" t="s">
        <v>1438</v>
      </c>
      <c r="D61" s="752">
        <v>79854</v>
      </c>
      <c r="E61" s="752">
        <v>348282</v>
      </c>
      <c r="F61" s="752">
        <v>346142</v>
      </c>
      <c r="G61" s="753">
        <v>99.385555383281371</v>
      </c>
    </row>
    <row r="62" spans="1:7" ht="26.4" x14ac:dyDescent="0.25">
      <c r="A62" s="749" t="s">
        <v>687</v>
      </c>
      <c r="B62" s="750" t="s">
        <v>1400</v>
      </c>
      <c r="C62" s="751" t="s">
        <v>1401</v>
      </c>
      <c r="D62" s="752">
        <v>79</v>
      </c>
      <c r="E62" s="752">
        <v>79</v>
      </c>
      <c r="F62" s="752">
        <v>29</v>
      </c>
      <c r="G62" s="753">
        <v>36.708860759493675</v>
      </c>
    </row>
    <row r="63" spans="1:7" ht="26.4" x14ac:dyDescent="0.25">
      <c r="A63" s="749" t="s">
        <v>687</v>
      </c>
      <c r="B63" s="750" t="s">
        <v>1389</v>
      </c>
      <c r="C63" s="751" t="s">
        <v>1390</v>
      </c>
      <c r="D63" s="752">
        <v>5</v>
      </c>
      <c r="E63" s="752">
        <v>21</v>
      </c>
      <c r="F63" s="752">
        <v>16</v>
      </c>
      <c r="G63" s="753">
        <v>76.19047619047619</v>
      </c>
    </row>
    <row r="64" spans="1:7" ht="26.4" x14ac:dyDescent="0.25">
      <c r="A64" s="749" t="s">
        <v>687</v>
      </c>
      <c r="B64" s="750" t="s">
        <v>1377</v>
      </c>
      <c r="C64" s="751" t="s">
        <v>1434</v>
      </c>
      <c r="D64" s="752">
        <v>111934</v>
      </c>
      <c r="E64" s="752">
        <v>0</v>
      </c>
      <c r="F64" s="752">
        <v>0</v>
      </c>
      <c r="G64" s="753">
        <v>0</v>
      </c>
    </row>
    <row r="65" spans="1:7" x14ac:dyDescent="0.25">
      <c r="A65" s="749" t="s">
        <v>687</v>
      </c>
      <c r="B65" s="750" t="s">
        <v>1366</v>
      </c>
      <c r="C65" s="751" t="s">
        <v>1367</v>
      </c>
      <c r="D65" s="752">
        <v>120163</v>
      </c>
      <c r="E65" s="752">
        <v>140004</v>
      </c>
      <c r="F65" s="752">
        <v>137854</v>
      </c>
      <c r="G65" s="753">
        <v>98.46432959058312</v>
      </c>
    </row>
    <row r="66" spans="1:7" x14ac:dyDescent="0.25">
      <c r="A66" s="749" t="s">
        <v>714</v>
      </c>
      <c r="B66" s="750" t="s">
        <v>1407</v>
      </c>
      <c r="C66" s="751" t="s">
        <v>1408</v>
      </c>
      <c r="D66" s="752">
        <v>165</v>
      </c>
      <c r="E66" s="752">
        <v>165</v>
      </c>
      <c r="F66" s="752">
        <v>158</v>
      </c>
      <c r="G66" s="753">
        <v>95.757575757575751</v>
      </c>
    </row>
    <row r="67" spans="1:7" x14ac:dyDescent="0.25">
      <c r="A67" s="749" t="s">
        <v>687</v>
      </c>
      <c r="B67" s="750" t="s">
        <v>1439</v>
      </c>
      <c r="C67" s="751" t="s">
        <v>1440</v>
      </c>
      <c r="D67" s="752">
        <v>450449</v>
      </c>
      <c r="E67" s="752">
        <v>240997</v>
      </c>
      <c r="F67" s="752">
        <v>240996</v>
      </c>
      <c r="G67" s="753">
        <v>99.999585057075407</v>
      </c>
    </row>
    <row r="68" spans="1:7" x14ac:dyDescent="0.25">
      <c r="A68" s="749" t="s">
        <v>687</v>
      </c>
      <c r="B68" s="750" t="s">
        <v>1441</v>
      </c>
      <c r="C68" s="751" t="s">
        <v>1371</v>
      </c>
      <c r="D68" s="752">
        <v>40155</v>
      </c>
      <c r="E68" s="752">
        <v>54528</v>
      </c>
      <c r="F68" s="752">
        <v>54478</v>
      </c>
      <c r="G68" s="753">
        <v>99.908303990610321</v>
      </c>
    </row>
    <row r="69" spans="1:7" x14ac:dyDescent="0.25">
      <c r="A69" s="749" t="s">
        <v>687</v>
      </c>
      <c r="B69" s="750" t="s">
        <v>1366</v>
      </c>
      <c r="C69" s="751" t="s">
        <v>1367</v>
      </c>
      <c r="D69" s="752">
        <v>3317</v>
      </c>
      <c r="E69" s="752">
        <v>2497</v>
      </c>
      <c r="F69" s="752">
        <v>2485</v>
      </c>
      <c r="G69" s="753">
        <v>99.519423307969561</v>
      </c>
    </row>
    <row r="70" spans="1:7" x14ac:dyDescent="0.25">
      <c r="A70" s="749" t="s">
        <v>717</v>
      </c>
      <c r="B70" s="750" t="s">
        <v>1442</v>
      </c>
      <c r="C70" s="751" t="s">
        <v>1371</v>
      </c>
      <c r="D70" s="752">
        <v>50370</v>
      </c>
      <c r="E70" s="752">
        <v>93058</v>
      </c>
      <c r="F70" s="752">
        <v>92900</v>
      </c>
      <c r="G70" s="753">
        <v>99.830213415289393</v>
      </c>
    </row>
    <row r="71" spans="1:7" x14ac:dyDescent="0.25">
      <c r="A71" s="749" t="s">
        <v>687</v>
      </c>
      <c r="B71" s="750" t="s">
        <v>1443</v>
      </c>
      <c r="C71" s="751" t="s">
        <v>1444</v>
      </c>
      <c r="D71" s="752">
        <v>78916</v>
      </c>
      <c r="E71" s="752">
        <v>80234</v>
      </c>
      <c r="F71" s="752">
        <v>80234</v>
      </c>
      <c r="G71" s="753">
        <v>100</v>
      </c>
    </row>
    <row r="72" spans="1:7" x14ac:dyDescent="0.25">
      <c r="A72" s="749" t="s">
        <v>687</v>
      </c>
      <c r="B72" s="750" t="s">
        <v>1396</v>
      </c>
      <c r="C72" s="751" t="s">
        <v>1397</v>
      </c>
      <c r="D72" s="752">
        <v>2059</v>
      </c>
      <c r="E72" s="752">
        <v>1778</v>
      </c>
      <c r="F72" s="752">
        <v>1669</v>
      </c>
      <c r="G72" s="753">
        <v>93.869516310461194</v>
      </c>
    </row>
    <row r="73" spans="1:7" ht="12.75" customHeight="1" x14ac:dyDescent="0.25">
      <c r="A73" s="749" t="s">
        <v>687</v>
      </c>
      <c r="B73" s="750" t="s">
        <v>1419</v>
      </c>
      <c r="C73" s="751" t="s">
        <v>1420</v>
      </c>
      <c r="D73" s="752">
        <v>64553</v>
      </c>
      <c r="E73" s="752">
        <v>95920</v>
      </c>
      <c r="F73" s="752">
        <v>95920</v>
      </c>
      <c r="G73" s="753">
        <v>100</v>
      </c>
    </row>
    <row r="74" spans="1:7" x14ac:dyDescent="0.25">
      <c r="A74" s="749" t="s">
        <v>687</v>
      </c>
      <c r="B74" s="750" t="s">
        <v>1407</v>
      </c>
      <c r="C74" s="751" t="s">
        <v>1408</v>
      </c>
      <c r="D74" s="752">
        <v>5</v>
      </c>
      <c r="E74" s="752">
        <v>0</v>
      </c>
      <c r="F74" s="752">
        <v>0</v>
      </c>
      <c r="G74" s="753">
        <v>0</v>
      </c>
    </row>
    <row r="75" spans="1:7" x14ac:dyDescent="0.25">
      <c r="A75" s="749" t="s">
        <v>687</v>
      </c>
      <c r="B75" s="750" t="s">
        <v>1445</v>
      </c>
      <c r="C75" s="751" t="s">
        <v>1446</v>
      </c>
      <c r="D75" s="752">
        <v>53456</v>
      </c>
      <c r="E75" s="752">
        <v>57322</v>
      </c>
      <c r="F75" s="752">
        <v>57119</v>
      </c>
      <c r="G75" s="753">
        <v>99.645860228184645</v>
      </c>
    </row>
    <row r="76" spans="1:7" ht="26.4" x14ac:dyDescent="0.25">
      <c r="A76" s="749" t="s">
        <v>687</v>
      </c>
      <c r="B76" s="750" t="s">
        <v>1447</v>
      </c>
      <c r="C76" s="754" t="s">
        <v>1448</v>
      </c>
      <c r="D76" s="752">
        <v>588567</v>
      </c>
      <c r="E76" s="752">
        <v>636151</v>
      </c>
      <c r="F76" s="752">
        <v>634914</v>
      </c>
      <c r="G76" s="753">
        <v>99.805549311405628</v>
      </c>
    </row>
    <row r="77" spans="1:7" ht="12.75" customHeight="1" x14ac:dyDescent="0.25">
      <c r="A77" s="749" t="s">
        <v>687</v>
      </c>
      <c r="B77" s="750" t="s">
        <v>1449</v>
      </c>
      <c r="C77" s="751" t="s">
        <v>1450</v>
      </c>
      <c r="D77" s="752">
        <v>773115</v>
      </c>
      <c r="E77" s="752">
        <v>607696</v>
      </c>
      <c r="F77" s="752">
        <v>607505</v>
      </c>
      <c r="G77" s="753">
        <v>99.9685698112214</v>
      </c>
    </row>
    <row r="78" spans="1:7" ht="26.4" x14ac:dyDescent="0.25">
      <c r="A78" s="749" t="s">
        <v>687</v>
      </c>
      <c r="B78" s="750" t="s">
        <v>1400</v>
      </c>
      <c r="C78" s="751" t="s">
        <v>1401</v>
      </c>
      <c r="D78" s="752">
        <v>15910</v>
      </c>
      <c r="E78" s="752">
        <v>15910</v>
      </c>
      <c r="F78" s="752">
        <v>15910</v>
      </c>
      <c r="G78" s="753">
        <v>100</v>
      </c>
    </row>
    <row r="79" spans="1:7" x14ac:dyDescent="0.25">
      <c r="A79" s="749" t="s">
        <v>687</v>
      </c>
      <c r="B79" s="750" t="s">
        <v>1432</v>
      </c>
      <c r="C79" s="751" t="s">
        <v>1433</v>
      </c>
      <c r="D79" s="752">
        <v>36</v>
      </c>
      <c r="E79" s="752">
        <v>36</v>
      </c>
      <c r="F79" s="752">
        <v>36</v>
      </c>
      <c r="G79" s="753">
        <v>100</v>
      </c>
    </row>
    <row r="80" spans="1:7" ht="24.75" customHeight="1" x14ac:dyDescent="0.25">
      <c r="A80" s="749" t="s">
        <v>687</v>
      </c>
      <c r="B80" s="750" t="s">
        <v>1451</v>
      </c>
      <c r="C80" s="754" t="s">
        <v>1452</v>
      </c>
      <c r="D80" s="752">
        <v>103798</v>
      </c>
      <c r="E80" s="752">
        <v>81822</v>
      </c>
      <c r="F80" s="752">
        <v>81821</v>
      </c>
      <c r="G80" s="753">
        <v>99.998777834812159</v>
      </c>
    </row>
    <row r="81" spans="1:7" x14ac:dyDescent="0.25">
      <c r="A81" s="749" t="s">
        <v>687</v>
      </c>
      <c r="B81" s="750" t="s">
        <v>1366</v>
      </c>
      <c r="C81" s="751" t="s">
        <v>1367</v>
      </c>
      <c r="D81" s="752">
        <v>20557</v>
      </c>
      <c r="E81" s="752">
        <v>22965</v>
      </c>
      <c r="F81" s="752">
        <v>22966</v>
      </c>
      <c r="G81" s="753">
        <v>100.00435445242761</v>
      </c>
    </row>
    <row r="82" spans="1:7" x14ac:dyDescent="0.25">
      <c r="A82" s="749" t="s">
        <v>719</v>
      </c>
      <c r="B82" s="750" t="s">
        <v>1405</v>
      </c>
      <c r="C82" s="754" t="s">
        <v>1406</v>
      </c>
      <c r="D82" s="752">
        <v>221</v>
      </c>
      <c r="E82" s="752">
        <v>221</v>
      </c>
      <c r="F82" s="752">
        <v>221</v>
      </c>
      <c r="G82" s="753">
        <v>100</v>
      </c>
    </row>
    <row r="83" spans="1:7" x14ac:dyDescent="0.25">
      <c r="A83" s="749" t="s">
        <v>687</v>
      </c>
      <c r="B83" s="750" t="s">
        <v>1419</v>
      </c>
      <c r="C83" s="751" t="s">
        <v>1420</v>
      </c>
      <c r="D83" s="752">
        <v>0</v>
      </c>
      <c r="E83" s="752">
        <v>689</v>
      </c>
      <c r="F83" s="752">
        <v>689</v>
      </c>
      <c r="G83" s="753">
        <v>100</v>
      </c>
    </row>
    <row r="84" spans="1:7" x14ac:dyDescent="0.25">
      <c r="A84" s="749" t="s">
        <v>687</v>
      </c>
      <c r="B84" s="750" t="s">
        <v>1407</v>
      </c>
      <c r="C84" s="751" t="s">
        <v>1408</v>
      </c>
      <c r="D84" s="752">
        <v>1499</v>
      </c>
      <c r="E84" s="752">
        <v>209911</v>
      </c>
      <c r="F84" s="752">
        <v>205740</v>
      </c>
      <c r="G84" s="753">
        <v>98.012967400469719</v>
      </c>
    </row>
    <row r="85" spans="1:7" x14ac:dyDescent="0.25">
      <c r="A85" s="749" t="s">
        <v>687</v>
      </c>
      <c r="B85" s="750" t="s">
        <v>1453</v>
      </c>
      <c r="C85" s="751" t="s">
        <v>1454</v>
      </c>
      <c r="D85" s="752">
        <v>65563</v>
      </c>
      <c r="E85" s="752">
        <v>108651</v>
      </c>
      <c r="F85" s="752">
        <v>108457</v>
      </c>
      <c r="G85" s="753">
        <v>99.821446650283946</v>
      </c>
    </row>
    <row r="86" spans="1:7" x14ac:dyDescent="0.25">
      <c r="A86" s="749" t="s">
        <v>687</v>
      </c>
      <c r="B86" s="750" t="s">
        <v>1455</v>
      </c>
      <c r="C86" s="751" t="s">
        <v>1456</v>
      </c>
      <c r="D86" s="752">
        <v>1452857</v>
      </c>
      <c r="E86" s="752">
        <v>1383131</v>
      </c>
      <c r="F86" s="752">
        <v>1377919</v>
      </c>
      <c r="G86" s="753">
        <v>99.62317379915568</v>
      </c>
    </row>
    <row r="87" spans="1:7" x14ac:dyDescent="0.25">
      <c r="A87" s="749" t="s">
        <v>687</v>
      </c>
      <c r="B87" s="750" t="s">
        <v>1457</v>
      </c>
      <c r="C87" s="751" t="s">
        <v>1371</v>
      </c>
      <c r="D87" s="752">
        <v>183924</v>
      </c>
      <c r="E87" s="752">
        <v>645008</v>
      </c>
      <c r="F87" s="752">
        <v>587988</v>
      </c>
      <c r="G87" s="753">
        <v>91.159799568377437</v>
      </c>
    </row>
    <row r="88" spans="1:7" ht="26.4" x14ac:dyDescent="0.25">
      <c r="A88" s="749" t="s">
        <v>687</v>
      </c>
      <c r="B88" s="750" t="s">
        <v>1400</v>
      </c>
      <c r="C88" s="751" t="s">
        <v>1401</v>
      </c>
      <c r="D88" s="752">
        <v>695</v>
      </c>
      <c r="E88" s="752">
        <v>695</v>
      </c>
      <c r="F88" s="752">
        <v>676</v>
      </c>
      <c r="G88" s="753">
        <v>97.266187050359704</v>
      </c>
    </row>
    <row r="89" spans="1:7" ht="26.4" x14ac:dyDescent="0.25">
      <c r="A89" s="749" t="s">
        <v>687</v>
      </c>
      <c r="B89" s="750" t="s">
        <v>1413</v>
      </c>
      <c r="C89" s="751" t="s">
        <v>1458</v>
      </c>
      <c r="D89" s="752">
        <v>42</v>
      </c>
      <c r="E89" s="752">
        <v>42</v>
      </c>
      <c r="F89" s="752">
        <v>0</v>
      </c>
      <c r="G89" s="753">
        <v>0</v>
      </c>
    </row>
    <row r="90" spans="1:7" ht="26.4" x14ac:dyDescent="0.25">
      <c r="A90" s="749" t="s">
        <v>687</v>
      </c>
      <c r="B90" s="750" t="s">
        <v>1377</v>
      </c>
      <c r="C90" s="751" t="s">
        <v>1378</v>
      </c>
      <c r="D90" s="752">
        <v>0</v>
      </c>
      <c r="E90" s="752">
        <v>3464</v>
      </c>
      <c r="F90" s="752">
        <v>3464</v>
      </c>
      <c r="G90" s="753">
        <v>100</v>
      </c>
    </row>
    <row r="91" spans="1:7" x14ac:dyDescent="0.25">
      <c r="A91" s="749" t="s">
        <v>687</v>
      </c>
      <c r="B91" s="750" t="s">
        <v>1366</v>
      </c>
      <c r="C91" s="751" t="s">
        <v>1367</v>
      </c>
      <c r="D91" s="752">
        <v>2062</v>
      </c>
      <c r="E91" s="752">
        <v>6050</v>
      </c>
      <c r="F91" s="752">
        <v>6032</v>
      </c>
      <c r="G91" s="753">
        <v>99.702479338842977</v>
      </c>
    </row>
    <row r="92" spans="1:7" x14ac:dyDescent="0.25">
      <c r="A92" s="749" t="s">
        <v>721</v>
      </c>
      <c r="B92" s="750" t="s">
        <v>1419</v>
      </c>
      <c r="C92" s="751" t="s">
        <v>1420</v>
      </c>
      <c r="D92" s="752">
        <v>287727</v>
      </c>
      <c r="E92" s="752">
        <v>1698097</v>
      </c>
      <c r="F92" s="752">
        <v>1695862</v>
      </c>
      <c r="G92" s="753">
        <v>99.868382077113381</v>
      </c>
    </row>
    <row r="93" spans="1:7" x14ac:dyDescent="0.25">
      <c r="A93" s="749" t="s">
        <v>687</v>
      </c>
      <c r="B93" s="750" t="s">
        <v>1407</v>
      </c>
      <c r="C93" s="751" t="s">
        <v>1408</v>
      </c>
      <c r="D93" s="752">
        <v>45</v>
      </c>
      <c r="E93" s="752">
        <v>2545</v>
      </c>
      <c r="F93" s="752">
        <v>1304</v>
      </c>
      <c r="G93" s="753">
        <v>51.237721021611002</v>
      </c>
    </row>
    <row r="94" spans="1:7" x14ac:dyDescent="0.25">
      <c r="A94" s="749" t="s">
        <v>687</v>
      </c>
      <c r="B94" s="750" t="s">
        <v>1459</v>
      </c>
      <c r="C94" s="751" t="s">
        <v>1460</v>
      </c>
      <c r="D94" s="752">
        <v>2789772</v>
      </c>
      <c r="E94" s="752">
        <v>3131139</v>
      </c>
      <c r="F94" s="752">
        <v>3121125</v>
      </c>
      <c r="G94" s="753">
        <v>99.680180279444642</v>
      </c>
    </row>
    <row r="95" spans="1:7" x14ac:dyDescent="0.25">
      <c r="A95" s="749" t="s">
        <v>687</v>
      </c>
      <c r="B95" s="750" t="s">
        <v>1461</v>
      </c>
      <c r="C95" s="751" t="s">
        <v>1371</v>
      </c>
      <c r="D95" s="752">
        <v>182004</v>
      </c>
      <c r="E95" s="752">
        <v>214462</v>
      </c>
      <c r="F95" s="752">
        <v>214417</v>
      </c>
      <c r="G95" s="753">
        <v>99.979017261799299</v>
      </c>
    </row>
    <row r="96" spans="1:7" ht="26.4" x14ac:dyDescent="0.25">
      <c r="A96" s="749" t="s">
        <v>687</v>
      </c>
      <c r="B96" s="750" t="s">
        <v>1400</v>
      </c>
      <c r="C96" s="751" t="s">
        <v>1401</v>
      </c>
      <c r="D96" s="752">
        <v>562</v>
      </c>
      <c r="E96" s="752">
        <v>565</v>
      </c>
      <c r="F96" s="752">
        <v>565</v>
      </c>
      <c r="G96" s="753">
        <v>100</v>
      </c>
    </row>
    <row r="97" spans="1:7" x14ac:dyDescent="0.25">
      <c r="A97" s="749" t="s">
        <v>687</v>
      </c>
      <c r="B97" s="750" t="s">
        <v>1432</v>
      </c>
      <c r="C97" s="751" t="s">
        <v>1433</v>
      </c>
      <c r="D97" s="752">
        <v>50</v>
      </c>
      <c r="E97" s="752">
        <v>33</v>
      </c>
      <c r="F97" s="752">
        <v>33</v>
      </c>
      <c r="G97" s="753">
        <v>100</v>
      </c>
    </row>
    <row r="98" spans="1:7" x14ac:dyDescent="0.25">
      <c r="A98" s="749" t="s">
        <v>687</v>
      </c>
      <c r="B98" s="750" t="s">
        <v>1366</v>
      </c>
      <c r="C98" s="751" t="s">
        <v>1367</v>
      </c>
      <c r="D98" s="752">
        <v>22060</v>
      </c>
      <c r="E98" s="752">
        <v>26391</v>
      </c>
      <c r="F98" s="752">
        <v>26390</v>
      </c>
      <c r="G98" s="753">
        <v>99.996210829449439</v>
      </c>
    </row>
    <row r="99" spans="1:7" x14ac:dyDescent="0.25">
      <c r="A99" s="749" t="s">
        <v>724</v>
      </c>
      <c r="B99" s="750" t="s">
        <v>1407</v>
      </c>
      <c r="C99" s="751" t="s">
        <v>1408</v>
      </c>
      <c r="D99" s="752">
        <v>3</v>
      </c>
      <c r="E99" s="752">
        <v>3</v>
      </c>
      <c r="F99" s="752">
        <v>0</v>
      </c>
      <c r="G99" s="753">
        <v>0</v>
      </c>
    </row>
    <row r="100" spans="1:7" x14ac:dyDescent="0.25">
      <c r="A100" s="749" t="s">
        <v>687</v>
      </c>
      <c r="B100" s="750" t="s">
        <v>1462</v>
      </c>
      <c r="C100" s="751" t="s">
        <v>1463</v>
      </c>
      <c r="D100" s="752">
        <v>212793</v>
      </c>
      <c r="E100" s="752">
        <v>261035</v>
      </c>
      <c r="F100" s="752">
        <v>259981</v>
      </c>
      <c r="G100" s="753">
        <v>99.596222728752849</v>
      </c>
    </row>
    <row r="101" spans="1:7" x14ac:dyDescent="0.25">
      <c r="A101" s="749" t="s">
        <v>687</v>
      </c>
      <c r="B101" s="750" t="s">
        <v>1464</v>
      </c>
      <c r="C101" s="751" t="s">
        <v>1371</v>
      </c>
      <c r="D101" s="752">
        <v>68925</v>
      </c>
      <c r="E101" s="752">
        <v>72826</v>
      </c>
      <c r="F101" s="752">
        <v>72729</v>
      </c>
      <c r="G101" s="753">
        <v>99.866805811111419</v>
      </c>
    </row>
    <row r="102" spans="1:7" ht="14.4" customHeight="1" x14ac:dyDescent="0.25">
      <c r="A102" s="749" t="s">
        <v>687</v>
      </c>
      <c r="B102" s="750" t="s">
        <v>1377</v>
      </c>
      <c r="C102" s="754" t="s">
        <v>1378</v>
      </c>
      <c r="D102" s="752">
        <v>0</v>
      </c>
      <c r="E102" s="752">
        <v>876</v>
      </c>
      <c r="F102" s="752">
        <v>876</v>
      </c>
      <c r="G102" s="753">
        <v>100</v>
      </c>
    </row>
    <row r="103" spans="1:7" x14ac:dyDescent="0.25">
      <c r="A103" s="749" t="s">
        <v>687</v>
      </c>
      <c r="B103" s="750" t="s">
        <v>1366</v>
      </c>
      <c r="C103" s="751" t="s">
        <v>1367</v>
      </c>
      <c r="D103" s="752">
        <v>10705</v>
      </c>
      <c r="E103" s="752">
        <v>9899</v>
      </c>
      <c r="F103" s="752">
        <v>8488</v>
      </c>
      <c r="G103" s="753">
        <v>85.746034953025557</v>
      </c>
    </row>
    <row r="104" spans="1:7" x14ac:dyDescent="0.25">
      <c r="A104" s="749" t="s">
        <v>725</v>
      </c>
      <c r="B104" s="750" t="s">
        <v>1407</v>
      </c>
      <c r="C104" s="751" t="s">
        <v>1408</v>
      </c>
      <c r="D104" s="752">
        <v>2100</v>
      </c>
      <c r="E104" s="752">
        <v>13108</v>
      </c>
      <c r="F104" s="752">
        <v>13064</v>
      </c>
      <c r="G104" s="753">
        <v>99.664327128471157</v>
      </c>
    </row>
    <row r="105" spans="1:7" x14ac:dyDescent="0.25">
      <c r="A105" s="749" t="s">
        <v>687</v>
      </c>
      <c r="B105" s="750" t="s">
        <v>1465</v>
      </c>
      <c r="C105" s="751" t="s">
        <v>1466</v>
      </c>
      <c r="D105" s="752">
        <v>138845</v>
      </c>
      <c r="E105" s="752">
        <v>289484</v>
      </c>
      <c r="F105" s="752">
        <v>281962</v>
      </c>
      <c r="G105" s="753">
        <v>97.401583507205928</v>
      </c>
    </row>
    <row r="106" spans="1:7" x14ac:dyDescent="0.25">
      <c r="A106" s="749" t="s">
        <v>687</v>
      </c>
      <c r="B106" s="750" t="s">
        <v>1467</v>
      </c>
      <c r="C106" s="751" t="s">
        <v>1371</v>
      </c>
      <c r="D106" s="752">
        <v>30307</v>
      </c>
      <c r="E106" s="752">
        <v>76758</v>
      </c>
      <c r="F106" s="752">
        <v>73694</v>
      </c>
      <c r="G106" s="753">
        <v>96.00823366945464</v>
      </c>
    </row>
    <row r="107" spans="1:7" ht="26.4" x14ac:dyDescent="0.25">
      <c r="A107" s="749" t="s">
        <v>687</v>
      </c>
      <c r="B107" s="750" t="s">
        <v>1400</v>
      </c>
      <c r="C107" s="751" t="s">
        <v>1401</v>
      </c>
      <c r="D107" s="752">
        <v>1000</v>
      </c>
      <c r="E107" s="752">
        <v>1000</v>
      </c>
      <c r="F107" s="752">
        <v>863</v>
      </c>
      <c r="G107" s="753">
        <v>86.3</v>
      </c>
    </row>
    <row r="108" spans="1:7" x14ac:dyDescent="0.25">
      <c r="A108" s="749" t="s">
        <v>687</v>
      </c>
      <c r="B108" s="750" t="s">
        <v>1421</v>
      </c>
      <c r="C108" s="751" t="s">
        <v>1422</v>
      </c>
      <c r="D108" s="752">
        <v>4</v>
      </c>
      <c r="E108" s="752">
        <v>4</v>
      </c>
      <c r="F108" s="752">
        <v>4</v>
      </c>
      <c r="G108" s="753">
        <v>100</v>
      </c>
    </row>
    <row r="109" spans="1:7" x14ac:dyDescent="0.25">
      <c r="A109" s="749" t="s">
        <v>687</v>
      </c>
      <c r="B109" s="750" t="s">
        <v>1451</v>
      </c>
      <c r="C109" s="754" t="s">
        <v>1468</v>
      </c>
      <c r="D109" s="752">
        <v>318324</v>
      </c>
      <c r="E109" s="752">
        <v>356362</v>
      </c>
      <c r="F109" s="752">
        <v>356362</v>
      </c>
      <c r="G109" s="753">
        <v>100</v>
      </c>
    </row>
    <row r="110" spans="1:7" x14ac:dyDescent="0.25">
      <c r="A110" s="749" t="s">
        <v>687</v>
      </c>
      <c r="B110" s="750" t="s">
        <v>1366</v>
      </c>
      <c r="C110" s="751" t="s">
        <v>1367</v>
      </c>
      <c r="D110" s="752">
        <v>2494</v>
      </c>
      <c r="E110" s="752">
        <v>3404</v>
      </c>
      <c r="F110" s="752">
        <v>3316</v>
      </c>
      <c r="G110" s="753">
        <v>97.414806110458287</v>
      </c>
    </row>
    <row r="111" spans="1:7" x14ac:dyDescent="0.25">
      <c r="A111" s="749" t="s">
        <v>726</v>
      </c>
      <c r="B111" s="750" t="s">
        <v>1396</v>
      </c>
      <c r="C111" s="751" t="s">
        <v>1397</v>
      </c>
      <c r="D111" s="752">
        <v>26</v>
      </c>
      <c r="E111" s="752">
        <v>26</v>
      </c>
      <c r="F111" s="752">
        <v>26</v>
      </c>
      <c r="G111" s="753">
        <v>100</v>
      </c>
    </row>
    <row r="112" spans="1:7" x14ac:dyDescent="0.25">
      <c r="A112" s="749" t="s">
        <v>687</v>
      </c>
      <c r="B112" s="750" t="s">
        <v>1407</v>
      </c>
      <c r="C112" s="751" t="s">
        <v>1408</v>
      </c>
      <c r="D112" s="752">
        <v>96</v>
      </c>
      <c r="E112" s="752">
        <v>90</v>
      </c>
      <c r="F112" s="752">
        <v>85</v>
      </c>
      <c r="G112" s="753">
        <v>94.444444444444443</v>
      </c>
    </row>
    <row r="113" spans="1:7" x14ac:dyDescent="0.25">
      <c r="A113" s="749" t="s">
        <v>687</v>
      </c>
      <c r="B113" s="750" t="s">
        <v>1469</v>
      </c>
      <c r="C113" s="751" t="s">
        <v>1470</v>
      </c>
      <c r="D113" s="752">
        <v>8027</v>
      </c>
      <c r="E113" s="752">
        <v>10261</v>
      </c>
      <c r="F113" s="752">
        <v>10201</v>
      </c>
      <c r="G113" s="753">
        <v>99.415261670402501</v>
      </c>
    </row>
    <row r="114" spans="1:7" ht="26.4" x14ac:dyDescent="0.25">
      <c r="A114" s="749" t="s">
        <v>687</v>
      </c>
      <c r="B114" s="750" t="s">
        <v>1471</v>
      </c>
      <c r="C114" s="751" t="s">
        <v>1472</v>
      </c>
      <c r="D114" s="752">
        <v>2654</v>
      </c>
      <c r="E114" s="752">
        <v>3381</v>
      </c>
      <c r="F114" s="752">
        <v>3381</v>
      </c>
      <c r="G114" s="753">
        <v>100</v>
      </c>
    </row>
    <row r="115" spans="1:7" x14ac:dyDescent="0.25">
      <c r="A115" s="749" t="s">
        <v>687</v>
      </c>
      <c r="B115" s="750" t="s">
        <v>1473</v>
      </c>
      <c r="C115" s="751" t="s">
        <v>1474</v>
      </c>
      <c r="D115" s="752">
        <v>151956</v>
      </c>
      <c r="E115" s="752">
        <v>172954</v>
      </c>
      <c r="F115" s="752">
        <v>171925</v>
      </c>
      <c r="G115" s="753">
        <v>99.405044115776448</v>
      </c>
    </row>
    <row r="116" spans="1:7" ht="26.4" x14ac:dyDescent="0.25">
      <c r="A116" s="749" t="s">
        <v>687</v>
      </c>
      <c r="B116" s="750" t="s">
        <v>1475</v>
      </c>
      <c r="C116" s="751" t="s">
        <v>1476</v>
      </c>
      <c r="D116" s="752">
        <v>4025</v>
      </c>
      <c r="E116" s="752">
        <v>17420</v>
      </c>
      <c r="F116" s="752">
        <v>17420</v>
      </c>
      <c r="G116" s="753">
        <v>100</v>
      </c>
    </row>
    <row r="117" spans="1:7" x14ac:dyDescent="0.25">
      <c r="A117" s="749" t="s">
        <v>687</v>
      </c>
      <c r="B117" s="750" t="s">
        <v>1477</v>
      </c>
      <c r="C117" s="751" t="s">
        <v>1478</v>
      </c>
      <c r="D117" s="752">
        <v>387</v>
      </c>
      <c r="E117" s="752">
        <v>387</v>
      </c>
      <c r="F117" s="752">
        <v>387</v>
      </c>
      <c r="G117" s="753">
        <v>100</v>
      </c>
    </row>
    <row r="118" spans="1:7" x14ac:dyDescent="0.25">
      <c r="A118" s="749" t="s">
        <v>687</v>
      </c>
      <c r="B118" s="750" t="s">
        <v>1432</v>
      </c>
      <c r="C118" s="751" t="s">
        <v>1433</v>
      </c>
      <c r="D118" s="752">
        <v>8</v>
      </c>
      <c r="E118" s="752">
        <v>0</v>
      </c>
      <c r="F118" s="752">
        <v>0</v>
      </c>
      <c r="G118" s="753">
        <v>0</v>
      </c>
    </row>
    <row r="119" spans="1:7" ht="26.4" x14ac:dyDescent="0.25">
      <c r="A119" s="749" t="s">
        <v>687</v>
      </c>
      <c r="B119" s="750" t="s">
        <v>1479</v>
      </c>
      <c r="C119" s="751" t="s">
        <v>1480</v>
      </c>
      <c r="D119" s="752">
        <v>453916</v>
      </c>
      <c r="E119" s="752">
        <v>401241</v>
      </c>
      <c r="F119" s="752">
        <v>401240</v>
      </c>
      <c r="G119" s="753">
        <v>99.999750773226069</v>
      </c>
    </row>
    <row r="120" spans="1:7" ht="17.399999999999999" customHeight="1" x14ac:dyDescent="0.25">
      <c r="A120" s="749" t="s">
        <v>687</v>
      </c>
      <c r="B120" s="750" t="s">
        <v>1481</v>
      </c>
      <c r="C120" s="751" t="s">
        <v>1482</v>
      </c>
      <c r="D120" s="752">
        <v>593408</v>
      </c>
      <c r="E120" s="752">
        <v>171269</v>
      </c>
      <c r="F120" s="752">
        <v>171269</v>
      </c>
      <c r="G120" s="753">
        <v>100</v>
      </c>
    </row>
    <row r="121" spans="1:7" x14ac:dyDescent="0.25">
      <c r="A121" s="749" t="s">
        <v>687</v>
      </c>
      <c r="B121" s="750" t="s">
        <v>1373</v>
      </c>
      <c r="C121" s="751" t="s">
        <v>1374</v>
      </c>
      <c r="D121" s="752">
        <v>260327</v>
      </c>
      <c r="E121" s="752">
        <v>303</v>
      </c>
      <c r="F121" s="752">
        <v>304</v>
      </c>
      <c r="G121" s="753">
        <v>100.33003300330033</v>
      </c>
    </row>
    <row r="122" spans="1:7" x14ac:dyDescent="0.25">
      <c r="A122" s="749" t="s">
        <v>687</v>
      </c>
      <c r="B122" s="750" t="s">
        <v>1366</v>
      </c>
      <c r="C122" s="751" t="s">
        <v>1367</v>
      </c>
      <c r="D122" s="752">
        <v>13485</v>
      </c>
      <c r="E122" s="752">
        <v>9593</v>
      </c>
      <c r="F122" s="752">
        <v>9517</v>
      </c>
      <c r="G122" s="753">
        <v>99.207755655165215</v>
      </c>
    </row>
    <row r="123" spans="1:7" ht="26.4" x14ac:dyDescent="0.25">
      <c r="A123" s="755" t="s">
        <v>733</v>
      </c>
      <c r="B123" s="750" t="s">
        <v>1417</v>
      </c>
      <c r="C123" s="751" t="s">
        <v>1483</v>
      </c>
      <c r="D123" s="752">
        <v>5</v>
      </c>
      <c r="E123" s="752">
        <v>5</v>
      </c>
      <c r="F123" s="752">
        <v>0</v>
      </c>
      <c r="G123" s="753">
        <v>0</v>
      </c>
    </row>
    <row r="124" spans="1:7" x14ac:dyDescent="0.25">
      <c r="A124" s="749" t="s">
        <v>687</v>
      </c>
      <c r="B124" s="750" t="s">
        <v>1484</v>
      </c>
      <c r="C124" s="751" t="s">
        <v>1485</v>
      </c>
      <c r="D124" s="752">
        <v>66000</v>
      </c>
      <c r="E124" s="752">
        <v>58968</v>
      </c>
      <c r="F124" s="752">
        <v>58747</v>
      </c>
      <c r="G124" s="753">
        <v>99.625220458553784</v>
      </c>
    </row>
    <row r="125" spans="1:7" x14ac:dyDescent="0.25">
      <c r="A125" s="749" t="s">
        <v>687</v>
      </c>
      <c r="B125" s="750" t="s">
        <v>1486</v>
      </c>
      <c r="C125" s="751" t="s">
        <v>1487</v>
      </c>
      <c r="D125" s="752">
        <v>473081</v>
      </c>
      <c r="E125" s="752">
        <v>832291</v>
      </c>
      <c r="F125" s="752">
        <v>822428</v>
      </c>
      <c r="G125" s="753">
        <v>98.81495774915264</v>
      </c>
    </row>
    <row r="126" spans="1:7" x14ac:dyDescent="0.25">
      <c r="A126" s="749" t="s">
        <v>687</v>
      </c>
      <c r="B126" s="750" t="s">
        <v>1488</v>
      </c>
      <c r="C126" s="751" t="s">
        <v>1489</v>
      </c>
      <c r="D126" s="752">
        <v>6000</v>
      </c>
      <c r="E126" s="752">
        <v>16936</v>
      </c>
      <c r="F126" s="752">
        <v>16936</v>
      </c>
      <c r="G126" s="753">
        <v>100</v>
      </c>
    </row>
    <row r="127" spans="1:7" x14ac:dyDescent="0.25">
      <c r="A127" s="749" t="s">
        <v>687</v>
      </c>
      <c r="B127" s="750" t="s">
        <v>1405</v>
      </c>
      <c r="C127" s="754" t="s">
        <v>1406</v>
      </c>
      <c r="D127" s="752">
        <v>374</v>
      </c>
      <c r="E127" s="752">
        <v>374</v>
      </c>
      <c r="F127" s="752">
        <v>374</v>
      </c>
      <c r="G127" s="753">
        <v>100</v>
      </c>
    </row>
    <row r="128" spans="1:7" x14ac:dyDescent="0.25">
      <c r="A128" s="749" t="s">
        <v>687</v>
      </c>
      <c r="B128" s="750" t="s">
        <v>1407</v>
      </c>
      <c r="C128" s="751" t="s">
        <v>1408</v>
      </c>
      <c r="D128" s="752">
        <v>1494</v>
      </c>
      <c r="E128" s="752">
        <v>1494</v>
      </c>
      <c r="F128" s="752">
        <v>1494</v>
      </c>
      <c r="G128" s="753">
        <v>100</v>
      </c>
    </row>
    <row r="129" spans="1:7" x14ac:dyDescent="0.25">
      <c r="A129" s="749" t="s">
        <v>687</v>
      </c>
      <c r="B129" s="750" t="s">
        <v>1490</v>
      </c>
      <c r="C129" s="751" t="s">
        <v>1491</v>
      </c>
      <c r="D129" s="752">
        <v>506293</v>
      </c>
      <c r="E129" s="752">
        <v>933958</v>
      </c>
      <c r="F129" s="752">
        <v>933958</v>
      </c>
      <c r="G129" s="753">
        <v>100</v>
      </c>
    </row>
    <row r="130" spans="1:7" x14ac:dyDescent="0.25">
      <c r="A130" s="749" t="s">
        <v>687</v>
      </c>
      <c r="B130" s="750" t="s">
        <v>1492</v>
      </c>
      <c r="C130" s="751" t="s">
        <v>1371</v>
      </c>
      <c r="D130" s="752">
        <v>62226</v>
      </c>
      <c r="E130" s="752">
        <v>69464</v>
      </c>
      <c r="F130" s="752">
        <v>66767</v>
      </c>
      <c r="G130" s="753">
        <v>96.117413336404468</v>
      </c>
    </row>
    <row r="131" spans="1:7" ht="26.4" x14ac:dyDescent="0.25">
      <c r="A131" s="749" t="s">
        <v>687</v>
      </c>
      <c r="B131" s="750" t="s">
        <v>1400</v>
      </c>
      <c r="C131" s="754" t="s">
        <v>1493</v>
      </c>
      <c r="D131" s="752">
        <v>793</v>
      </c>
      <c r="E131" s="752">
        <v>793</v>
      </c>
      <c r="F131" s="752">
        <v>790</v>
      </c>
      <c r="G131" s="753">
        <v>99.621689785624213</v>
      </c>
    </row>
    <row r="132" spans="1:7" x14ac:dyDescent="0.25">
      <c r="A132" s="749" t="s">
        <v>687</v>
      </c>
      <c r="B132" s="750" t="s">
        <v>1494</v>
      </c>
      <c r="C132" s="751" t="s">
        <v>1495</v>
      </c>
      <c r="D132" s="752">
        <v>10145</v>
      </c>
      <c r="E132" s="752">
        <v>155964</v>
      </c>
      <c r="F132" s="752">
        <v>147710</v>
      </c>
      <c r="G132" s="753">
        <v>94.707753071221561</v>
      </c>
    </row>
    <row r="133" spans="1:7" x14ac:dyDescent="0.25">
      <c r="A133" s="749" t="s">
        <v>687</v>
      </c>
      <c r="B133" s="750" t="s">
        <v>1496</v>
      </c>
      <c r="C133" s="751" t="s">
        <v>1497</v>
      </c>
      <c r="D133" s="752">
        <v>353885</v>
      </c>
      <c r="E133" s="752">
        <v>359409</v>
      </c>
      <c r="F133" s="752">
        <v>359409</v>
      </c>
      <c r="G133" s="753">
        <v>100</v>
      </c>
    </row>
    <row r="134" spans="1:7" x14ac:dyDescent="0.25">
      <c r="A134" s="749" t="s">
        <v>687</v>
      </c>
      <c r="B134" s="750" t="s">
        <v>1366</v>
      </c>
      <c r="C134" s="751" t="s">
        <v>1367</v>
      </c>
      <c r="D134" s="752">
        <v>9321</v>
      </c>
      <c r="E134" s="752">
        <v>14011</v>
      </c>
      <c r="F134" s="752">
        <v>12387</v>
      </c>
      <c r="G134" s="753">
        <v>88.409107130112048</v>
      </c>
    </row>
    <row r="135" spans="1:7" x14ac:dyDescent="0.25">
      <c r="A135" s="749" t="s">
        <v>734</v>
      </c>
      <c r="B135" s="750" t="s">
        <v>1407</v>
      </c>
      <c r="C135" s="751" t="s">
        <v>1408</v>
      </c>
      <c r="D135" s="752">
        <v>2</v>
      </c>
      <c r="E135" s="752">
        <v>2</v>
      </c>
      <c r="F135" s="752">
        <v>2</v>
      </c>
      <c r="G135" s="753">
        <v>100</v>
      </c>
    </row>
    <row r="136" spans="1:7" x14ac:dyDescent="0.25">
      <c r="A136" s="749" t="s">
        <v>687</v>
      </c>
      <c r="B136" s="750" t="s">
        <v>1498</v>
      </c>
      <c r="C136" s="751" t="s">
        <v>1499</v>
      </c>
      <c r="D136" s="752">
        <v>10914</v>
      </c>
      <c r="E136" s="752">
        <v>10769</v>
      </c>
      <c r="F136" s="752">
        <v>9598</v>
      </c>
      <c r="G136" s="753">
        <v>89.126195561333461</v>
      </c>
    </row>
    <row r="137" spans="1:7" x14ac:dyDescent="0.25">
      <c r="A137" s="749" t="s">
        <v>687</v>
      </c>
      <c r="B137" s="750" t="s">
        <v>1366</v>
      </c>
      <c r="C137" s="751" t="s">
        <v>1367</v>
      </c>
      <c r="D137" s="752">
        <v>8770</v>
      </c>
      <c r="E137" s="752">
        <v>11383</v>
      </c>
      <c r="F137" s="752">
        <v>11231</v>
      </c>
      <c r="G137" s="753">
        <v>98.664675393130111</v>
      </c>
    </row>
    <row r="138" spans="1:7" x14ac:dyDescent="0.25">
      <c r="A138" s="749" t="s">
        <v>735</v>
      </c>
      <c r="B138" s="750" t="s">
        <v>1500</v>
      </c>
      <c r="C138" s="751" t="s">
        <v>1501</v>
      </c>
      <c r="D138" s="752">
        <v>38445</v>
      </c>
      <c r="E138" s="752">
        <v>40060</v>
      </c>
      <c r="F138" s="752">
        <v>40037</v>
      </c>
      <c r="G138" s="753">
        <v>99.942586120818774</v>
      </c>
    </row>
    <row r="139" spans="1:7" ht="26.4" x14ac:dyDescent="0.25">
      <c r="A139" s="749" t="s">
        <v>687</v>
      </c>
      <c r="B139" s="750" t="s">
        <v>1377</v>
      </c>
      <c r="C139" s="754" t="s">
        <v>1378</v>
      </c>
      <c r="D139" s="752">
        <v>0</v>
      </c>
      <c r="E139" s="752">
        <v>3829</v>
      </c>
      <c r="F139" s="752">
        <v>3829</v>
      </c>
      <c r="G139" s="753">
        <v>100</v>
      </c>
    </row>
    <row r="140" spans="1:7" x14ac:dyDescent="0.25">
      <c r="A140" s="749" t="s">
        <v>687</v>
      </c>
      <c r="B140" s="750" t="s">
        <v>1366</v>
      </c>
      <c r="C140" s="751" t="s">
        <v>1367</v>
      </c>
      <c r="D140" s="752">
        <v>10033</v>
      </c>
      <c r="E140" s="752">
        <v>9782</v>
      </c>
      <c r="F140" s="752">
        <v>9766</v>
      </c>
      <c r="G140" s="753">
        <v>99.836434267021062</v>
      </c>
    </row>
    <row r="141" spans="1:7" x14ac:dyDescent="0.25">
      <c r="A141" s="749" t="s">
        <v>736</v>
      </c>
      <c r="B141" s="750" t="s">
        <v>1502</v>
      </c>
      <c r="C141" s="751" t="s">
        <v>1503</v>
      </c>
      <c r="D141" s="752">
        <v>9274</v>
      </c>
      <c r="E141" s="752">
        <v>11050</v>
      </c>
      <c r="F141" s="752">
        <v>10633</v>
      </c>
      <c r="G141" s="753">
        <v>96.226244343891395</v>
      </c>
    </row>
    <row r="142" spans="1:7" x14ac:dyDescent="0.25">
      <c r="A142" s="749" t="s">
        <v>687</v>
      </c>
      <c r="B142" s="750" t="s">
        <v>1366</v>
      </c>
      <c r="C142" s="751" t="s">
        <v>1367</v>
      </c>
      <c r="D142" s="752">
        <v>1430</v>
      </c>
      <c r="E142" s="752">
        <v>1128</v>
      </c>
      <c r="F142" s="752">
        <v>1024</v>
      </c>
      <c r="G142" s="753">
        <v>90.780141843971634</v>
      </c>
    </row>
    <row r="143" spans="1:7" x14ac:dyDescent="0.25">
      <c r="A143" s="749" t="s">
        <v>737</v>
      </c>
      <c r="B143" s="750" t="s">
        <v>1504</v>
      </c>
      <c r="C143" s="751" t="s">
        <v>291</v>
      </c>
      <c r="D143" s="752">
        <v>4179</v>
      </c>
      <c r="E143" s="752">
        <v>4500</v>
      </c>
      <c r="F143" s="752">
        <v>4499</v>
      </c>
      <c r="G143" s="753">
        <v>99.977777777777774</v>
      </c>
    </row>
    <row r="144" spans="1:7" x14ac:dyDescent="0.25">
      <c r="A144" s="749" t="s">
        <v>687</v>
      </c>
      <c r="B144" s="750" t="s">
        <v>1366</v>
      </c>
      <c r="C144" s="751" t="s">
        <v>1367</v>
      </c>
      <c r="D144" s="752">
        <v>26</v>
      </c>
      <c r="E144" s="752">
        <v>80</v>
      </c>
      <c r="F144" s="752">
        <v>80</v>
      </c>
      <c r="G144" s="753">
        <v>100</v>
      </c>
    </row>
    <row r="145" spans="1:7" x14ac:dyDescent="0.25">
      <c r="A145" s="749" t="s">
        <v>738</v>
      </c>
      <c r="B145" s="750" t="s">
        <v>1407</v>
      </c>
      <c r="C145" s="751" t="s">
        <v>1408</v>
      </c>
      <c r="D145" s="752">
        <v>1</v>
      </c>
      <c r="E145" s="752">
        <v>1</v>
      </c>
      <c r="F145" s="752">
        <v>0</v>
      </c>
      <c r="G145" s="753">
        <v>0</v>
      </c>
    </row>
    <row r="146" spans="1:7" x14ac:dyDescent="0.25">
      <c r="A146" s="749" t="s">
        <v>687</v>
      </c>
      <c r="B146" s="750" t="s">
        <v>1505</v>
      </c>
      <c r="C146" s="754" t="s">
        <v>1506</v>
      </c>
      <c r="D146" s="752">
        <v>7972</v>
      </c>
      <c r="E146" s="752">
        <v>7920</v>
      </c>
      <c r="F146" s="752">
        <v>7013</v>
      </c>
      <c r="G146" s="753">
        <v>88.547979797979806</v>
      </c>
    </row>
    <row r="147" spans="1:7" ht="26.4" x14ac:dyDescent="0.25">
      <c r="A147" s="749" t="s">
        <v>687</v>
      </c>
      <c r="B147" s="750" t="s">
        <v>1400</v>
      </c>
      <c r="C147" s="754" t="s">
        <v>1493</v>
      </c>
      <c r="D147" s="752">
        <v>650</v>
      </c>
      <c r="E147" s="752">
        <v>650</v>
      </c>
      <c r="F147" s="752">
        <v>650</v>
      </c>
      <c r="G147" s="753">
        <v>100</v>
      </c>
    </row>
    <row r="148" spans="1:7" x14ac:dyDescent="0.25">
      <c r="A148" s="749" t="s">
        <v>687</v>
      </c>
      <c r="B148" s="750" t="s">
        <v>1366</v>
      </c>
      <c r="C148" s="751" t="s">
        <v>1367</v>
      </c>
      <c r="D148" s="752">
        <v>704</v>
      </c>
      <c r="E148" s="752">
        <v>549</v>
      </c>
      <c r="F148" s="752">
        <v>332</v>
      </c>
      <c r="G148" s="753">
        <v>60.473588342440799</v>
      </c>
    </row>
    <row r="149" spans="1:7" x14ac:dyDescent="0.25">
      <c r="A149" s="749" t="s">
        <v>739</v>
      </c>
      <c r="B149" s="750" t="s">
        <v>1507</v>
      </c>
      <c r="C149" s="751" t="s">
        <v>1508</v>
      </c>
      <c r="D149" s="752">
        <v>3174</v>
      </c>
      <c r="E149" s="752">
        <v>3821</v>
      </c>
      <c r="F149" s="752">
        <v>3815</v>
      </c>
      <c r="G149" s="753">
        <v>99.84297304370584</v>
      </c>
    </row>
    <row r="150" spans="1:7" ht="26.4" x14ac:dyDescent="0.25">
      <c r="A150" s="749" t="s">
        <v>687</v>
      </c>
      <c r="B150" s="750" t="s">
        <v>1400</v>
      </c>
      <c r="C150" s="754" t="s">
        <v>1493</v>
      </c>
      <c r="D150" s="752">
        <v>135</v>
      </c>
      <c r="E150" s="752">
        <v>127</v>
      </c>
      <c r="F150" s="752">
        <v>127</v>
      </c>
      <c r="G150" s="753">
        <v>100</v>
      </c>
    </row>
    <row r="151" spans="1:7" x14ac:dyDescent="0.25">
      <c r="A151" s="749" t="s">
        <v>687</v>
      </c>
      <c r="B151" s="750" t="s">
        <v>1366</v>
      </c>
      <c r="C151" s="751" t="s">
        <v>1367</v>
      </c>
      <c r="D151" s="752">
        <v>304</v>
      </c>
      <c r="E151" s="752">
        <v>801</v>
      </c>
      <c r="F151" s="752">
        <v>801</v>
      </c>
      <c r="G151" s="753">
        <v>100</v>
      </c>
    </row>
    <row r="152" spans="1:7" ht="26.4" x14ac:dyDescent="0.25">
      <c r="A152" s="755" t="s">
        <v>740</v>
      </c>
      <c r="B152" s="750" t="s">
        <v>1509</v>
      </c>
      <c r="C152" s="751" t="s">
        <v>1510</v>
      </c>
      <c r="D152" s="752">
        <v>6136</v>
      </c>
      <c r="E152" s="752">
        <v>7065</v>
      </c>
      <c r="F152" s="752">
        <v>7062</v>
      </c>
      <c r="G152" s="753">
        <v>99.957537154989382</v>
      </c>
    </row>
    <row r="153" spans="1:7" ht="26.4" x14ac:dyDescent="0.25">
      <c r="A153" s="749" t="s">
        <v>687</v>
      </c>
      <c r="B153" s="750" t="s">
        <v>1400</v>
      </c>
      <c r="C153" s="751" t="s">
        <v>1401</v>
      </c>
      <c r="D153" s="752">
        <v>81</v>
      </c>
      <c r="E153" s="752">
        <v>83</v>
      </c>
      <c r="F153" s="752">
        <v>83</v>
      </c>
      <c r="G153" s="753">
        <v>100</v>
      </c>
    </row>
    <row r="154" spans="1:7" x14ac:dyDescent="0.25">
      <c r="A154" s="749" t="s">
        <v>687</v>
      </c>
      <c r="B154" s="750" t="s">
        <v>1366</v>
      </c>
      <c r="C154" s="751" t="s">
        <v>1367</v>
      </c>
      <c r="D154" s="752">
        <v>122</v>
      </c>
      <c r="E154" s="752">
        <v>175</v>
      </c>
      <c r="F154" s="752">
        <v>174</v>
      </c>
      <c r="G154" s="753">
        <v>99.428571428571431</v>
      </c>
    </row>
    <row r="155" spans="1:7" x14ac:dyDescent="0.25">
      <c r="A155" s="749" t="s">
        <v>741</v>
      </c>
      <c r="B155" s="750" t="s">
        <v>1511</v>
      </c>
      <c r="C155" s="751" t="s">
        <v>1512</v>
      </c>
      <c r="D155" s="752">
        <v>2868</v>
      </c>
      <c r="E155" s="752">
        <v>3219</v>
      </c>
      <c r="F155" s="752">
        <v>3218</v>
      </c>
      <c r="G155" s="753">
        <v>99.968934451693073</v>
      </c>
    </row>
    <row r="156" spans="1:7" x14ac:dyDescent="0.25">
      <c r="A156" s="749" t="s">
        <v>687</v>
      </c>
      <c r="B156" s="750" t="s">
        <v>1366</v>
      </c>
      <c r="C156" s="751" t="s">
        <v>1367</v>
      </c>
      <c r="D156" s="752">
        <v>77</v>
      </c>
      <c r="E156" s="752">
        <v>98</v>
      </c>
      <c r="F156" s="752">
        <v>98</v>
      </c>
      <c r="G156" s="753">
        <v>100</v>
      </c>
    </row>
    <row r="157" spans="1:7" x14ac:dyDescent="0.25">
      <c r="A157" s="749" t="s">
        <v>742</v>
      </c>
      <c r="B157" s="750" t="s">
        <v>1513</v>
      </c>
      <c r="C157" s="751" t="s">
        <v>1514</v>
      </c>
      <c r="D157" s="752">
        <v>12488</v>
      </c>
      <c r="E157" s="752">
        <v>12894</v>
      </c>
      <c r="F157" s="752">
        <v>12440</v>
      </c>
      <c r="G157" s="753">
        <v>96.478982472467806</v>
      </c>
    </row>
    <row r="158" spans="1:7" x14ac:dyDescent="0.25">
      <c r="A158" s="749" t="s">
        <v>687</v>
      </c>
      <c r="B158" s="750" t="s">
        <v>1366</v>
      </c>
      <c r="C158" s="751" t="s">
        <v>1367</v>
      </c>
      <c r="D158" s="752">
        <v>243</v>
      </c>
      <c r="E158" s="752">
        <v>214</v>
      </c>
      <c r="F158" s="752">
        <v>196</v>
      </c>
      <c r="G158" s="753">
        <v>91.588785046728972</v>
      </c>
    </row>
    <row r="159" spans="1:7" x14ac:dyDescent="0.25">
      <c r="A159" s="749" t="s">
        <v>743</v>
      </c>
      <c r="B159" s="750" t="s">
        <v>1417</v>
      </c>
      <c r="C159" s="751" t="s">
        <v>1483</v>
      </c>
      <c r="D159" s="752">
        <v>5</v>
      </c>
      <c r="E159" s="752">
        <v>5</v>
      </c>
      <c r="F159" s="752">
        <v>2</v>
      </c>
      <c r="G159" s="753">
        <v>40</v>
      </c>
    </row>
    <row r="160" spans="1:7" x14ac:dyDescent="0.25">
      <c r="A160" s="749" t="s">
        <v>687</v>
      </c>
      <c r="B160" s="750" t="s">
        <v>1405</v>
      </c>
      <c r="C160" s="754" t="s">
        <v>1406</v>
      </c>
      <c r="D160" s="752">
        <v>2180</v>
      </c>
      <c r="E160" s="752">
        <v>2120</v>
      </c>
      <c r="F160" s="752">
        <v>2110</v>
      </c>
      <c r="G160" s="753">
        <v>99.528301886792448</v>
      </c>
    </row>
    <row r="161" spans="1:7" x14ac:dyDescent="0.25">
      <c r="A161" s="749" t="s">
        <v>687</v>
      </c>
      <c r="B161" s="750" t="s">
        <v>1407</v>
      </c>
      <c r="C161" s="751" t="s">
        <v>1408</v>
      </c>
      <c r="D161" s="752">
        <v>530</v>
      </c>
      <c r="E161" s="752">
        <v>441</v>
      </c>
      <c r="F161" s="752">
        <v>427</v>
      </c>
      <c r="G161" s="753">
        <v>96.825396825396822</v>
      </c>
    </row>
    <row r="162" spans="1:7" x14ac:dyDescent="0.25">
      <c r="A162" s="749" t="s">
        <v>687</v>
      </c>
      <c r="B162" s="750" t="s">
        <v>1515</v>
      </c>
      <c r="C162" s="751" t="s">
        <v>1516</v>
      </c>
      <c r="D162" s="752">
        <v>5826</v>
      </c>
      <c r="E162" s="752">
        <v>60561</v>
      </c>
      <c r="F162" s="752">
        <v>60119</v>
      </c>
      <c r="G162" s="753">
        <v>99.270157361998642</v>
      </c>
    </row>
    <row r="163" spans="1:7" x14ac:dyDescent="0.25">
      <c r="A163" s="749" t="s">
        <v>687</v>
      </c>
      <c r="B163" s="750" t="s">
        <v>1366</v>
      </c>
      <c r="C163" s="751" t="s">
        <v>1367</v>
      </c>
      <c r="D163" s="752">
        <v>294</v>
      </c>
      <c r="E163" s="752">
        <v>153</v>
      </c>
      <c r="F163" s="752">
        <v>115</v>
      </c>
      <c r="G163" s="753">
        <v>75.16339869281046</v>
      </c>
    </row>
    <row r="164" spans="1:7" x14ac:dyDescent="0.25">
      <c r="A164" s="749" t="s">
        <v>744</v>
      </c>
      <c r="B164" s="750" t="s">
        <v>1517</v>
      </c>
      <c r="C164" s="751" t="s">
        <v>1518</v>
      </c>
      <c r="D164" s="752">
        <v>1679</v>
      </c>
      <c r="E164" s="752">
        <v>1732</v>
      </c>
      <c r="F164" s="752">
        <v>1670</v>
      </c>
      <c r="G164" s="753">
        <v>96.42032332563511</v>
      </c>
    </row>
    <row r="165" spans="1:7" x14ac:dyDescent="0.25">
      <c r="A165" s="749" t="s">
        <v>687</v>
      </c>
      <c r="B165" s="750" t="s">
        <v>1519</v>
      </c>
      <c r="C165" s="751" t="s">
        <v>1520</v>
      </c>
      <c r="D165" s="752">
        <v>1112350</v>
      </c>
      <c r="E165" s="752">
        <v>1112350</v>
      </c>
      <c r="F165" s="752">
        <v>657488</v>
      </c>
      <c r="G165" s="753">
        <v>59.108014563761401</v>
      </c>
    </row>
    <row r="166" spans="1:7" x14ac:dyDescent="0.25">
      <c r="A166" s="749" t="s">
        <v>687</v>
      </c>
      <c r="B166" s="750" t="s">
        <v>1521</v>
      </c>
      <c r="C166" s="751" t="s">
        <v>1522</v>
      </c>
      <c r="D166" s="752">
        <v>1702</v>
      </c>
      <c r="E166" s="752">
        <v>1713</v>
      </c>
      <c r="F166" s="752">
        <v>1712</v>
      </c>
      <c r="G166" s="753">
        <v>99.941622883829538</v>
      </c>
    </row>
    <row r="167" spans="1:7" x14ac:dyDescent="0.25">
      <c r="A167" s="749" t="s">
        <v>687</v>
      </c>
      <c r="B167" s="750" t="s">
        <v>1366</v>
      </c>
      <c r="C167" s="751" t="s">
        <v>1367</v>
      </c>
      <c r="D167" s="752">
        <v>75</v>
      </c>
      <c r="E167" s="752">
        <v>158</v>
      </c>
      <c r="F167" s="752">
        <v>142</v>
      </c>
      <c r="G167" s="753">
        <v>89.87341772151899</v>
      </c>
    </row>
    <row r="168" spans="1:7" x14ac:dyDescent="0.25">
      <c r="A168" s="749" t="s">
        <v>687</v>
      </c>
      <c r="B168" s="750" t="s">
        <v>1523</v>
      </c>
      <c r="C168" s="751" t="s">
        <v>1524</v>
      </c>
      <c r="D168" s="752">
        <v>0</v>
      </c>
      <c r="E168" s="752">
        <v>494</v>
      </c>
      <c r="F168" s="752">
        <v>425</v>
      </c>
      <c r="G168" s="753">
        <v>86.032388663967609</v>
      </c>
    </row>
    <row r="169" spans="1:7" x14ac:dyDescent="0.25">
      <c r="A169" s="749" t="s">
        <v>687</v>
      </c>
      <c r="B169" s="750" t="s">
        <v>1525</v>
      </c>
      <c r="C169" s="751" t="s">
        <v>1526</v>
      </c>
      <c r="D169" s="752">
        <v>9369890</v>
      </c>
      <c r="E169" s="752">
        <v>3191860</v>
      </c>
      <c r="F169" s="752">
        <v>2283237</v>
      </c>
      <c r="G169" s="753">
        <v>71.533118620490882</v>
      </c>
    </row>
    <row r="170" spans="1:7" ht="26.4" x14ac:dyDescent="0.25">
      <c r="A170" s="749" t="s">
        <v>750</v>
      </c>
      <c r="B170" s="750" t="s">
        <v>1527</v>
      </c>
      <c r="C170" s="751" t="s">
        <v>1528</v>
      </c>
      <c r="D170" s="752">
        <v>82534</v>
      </c>
      <c r="E170" s="752">
        <v>87759</v>
      </c>
      <c r="F170" s="752">
        <v>87741</v>
      </c>
      <c r="G170" s="753">
        <v>99.979489283150443</v>
      </c>
    </row>
    <row r="171" spans="1:7" x14ac:dyDescent="0.25">
      <c r="A171" s="749" t="s">
        <v>687</v>
      </c>
      <c r="B171" s="750" t="s">
        <v>1366</v>
      </c>
      <c r="C171" s="751" t="s">
        <v>1367</v>
      </c>
      <c r="D171" s="752">
        <v>1066</v>
      </c>
      <c r="E171" s="752">
        <v>1701</v>
      </c>
      <c r="F171" s="752">
        <v>1701</v>
      </c>
      <c r="G171" s="753">
        <v>100</v>
      </c>
    </row>
    <row r="172" spans="1:7" x14ac:dyDescent="0.25">
      <c r="A172" s="749" t="s">
        <v>1529</v>
      </c>
      <c r="B172" s="750" t="s">
        <v>1530</v>
      </c>
      <c r="C172" s="751" t="s">
        <v>1531</v>
      </c>
      <c r="D172" s="752">
        <v>1091</v>
      </c>
      <c r="E172" s="752">
        <v>2174</v>
      </c>
      <c r="F172" s="752">
        <v>2084</v>
      </c>
      <c r="G172" s="753">
        <v>95.860165593376266</v>
      </c>
    </row>
    <row r="173" spans="1:7" x14ac:dyDescent="0.25">
      <c r="A173" s="749" t="s">
        <v>687</v>
      </c>
      <c r="B173" s="750" t="s">
        <v>1366</v>
      </c>
      <c r="C173" s="751" t="s">
        <v>1367</v>
      </c>
      <c r="D173" s="752">
        <v>30</v>
      </c>
      <c r="E173" s="752">
        <v>88</v>
      </c>
      <c r="F173" s="752">
        <v>88</v>
      </c>
      <c r="G173" s="753">
        <v>100</v>
      </c>
    </row>
    <row r="174" spans="1:7" ht="13.8" thickBot="1" x14ac:dyDescent="0.3">
      <c r="A174" s="756" t="s">
        <v>1532</v>
      </c>
      <c r="B174" s="757" t="s">
        <v>1533</v>
      </c>
      <c r="C174" s="757" t="s">
        <v>1534</v>
      </c>
      <c r="D174" s="758">
        <v>0</v>
      </c>
      <c r="E174" s="758">
        <v>3192</v>
      </c>
      <c r="F174" s="758">
        <v>2945</v>
      </c>
      <c r="G174" s="759">
        <v>92.261904761904773</v>
      </c>
    </row>
    <row r="175" spans="1:7" ht="13.8" thickBot="1" x14ac:dyDescent="0.3">
      <c r="A175" s="760" t="s">
        <v>864</v>
      </c>
      <c r="B175" s="761"/>
      <c r="C175" s="760"/>
      <c r="D175" s="762">
        <v>27603808</v>
      </c>
      <c r="E175" s="762">
        <v>25736061</v>
      </c>
      <c r="F175" s="762">
        <v>24211424</v>
      </c>
      <c r="G175" s="763">
        <v>94.07587276079272</v>
      </c>
    </row>
    <row r="176" spans="1:7" ht="13.8" thickTop="1" x14ac:dyDescent="0.25">
      <c r="A176" s="764"/>
      <c r="B176" s="765"/>
      <c r="C176" s="766"/>
      <c r="E176" s="765"/>
      <c r="F176" s="765"/>
      <c r="G176" s="765"/>
    </row>
    <row r="177" spans="1:7" x14ac:dyDescent="0.25">
      <c r="A177" s="764"/>
      <c r="B177" s="765"/>
      <c r="C177" s="766"/>
      <c r="D177" s="765"/>
      <c r="E177" s="765"/>
      <c r="F177" s="765"/>
      <c r="G177" s="765"/>
    </row>
    <row r="178" spans="1:7" x14ac:dyDescent="0.25">
      <c r="A178" s="765"/>
      <c r="B178" s="765"/>
      <c r="C178" s="766"/>
      <c r="D178" s="765"/>
      <c r="E178" s="765"/>
      <c r="F178" s="765"/>
      <c r="G178" s="765"/>
    </row>
    <row r="179" spans="1:7" x14ac:dyDescent="0.25">
      <c r="A179" s="765"/>
      <c r="B179" s="765"/>
      <c r="C179" s="766"/>
      <c r="D179" s="765"/>
      <c r="E179" s="765"/>
      <c r="F179" s="765"/>
      <c r="G179" s="765"/>
    </row>
    <row r="180" spans="1:7" x14ac:dyDescent="0.25">
      <c r="A180" s="765"/>
      <c r="B180" s="765"/>
      <c r="C180" s="766"/>
      <c r="D180" s="765"/>
      <c r="E180" s="765"/>
      <c r="F180" s="765"/>
      <c r="G180" s="765"/>
    </row>
    <row r="181" spans="1:7" x14ac:dyDescent="0.25">
      <c r="A181" s="765"/>
      <c r="B181" s="765"/>
      <c r="C181" s="766"/>
      <c r="D181" s="765"/>
      <c r="E181" s="765"/>
      <c r="F181" s="765"/>
      <c r="G181" s="765"/>
    </row>
    <row r="182" spans="1:7" x14ac:dyDescent="0.25">
      <c r="A182" s="765"/>
      <c r="B182" s="765"/>
      <c r="C182" s="766"/>
      <c r="D182" s="765"/>
      <c r="E182" s="765"/>
      <c r="F182" s="765"/>
      <c r="G182" s="765"/>
    </row>
    <row r="183" spans="1:7" ht="12" customHeight="1" x14ac:dyDescent="0.25">
      <c r="A183" s="765"/>
      <c r="B183" s="765"/>
      <c r="C183" s="766"/>
      <c r="D183" s="765"/>
      <c r="E183" s="765"/>
      <c r="F183" s="765"/>
      <c r="G183" s="765"/>
    </row>
    <row r="184" spans="1:7" x14ac:dyDescent="0.25">
      <c r="A184" s="765"/>
      <c r="B184" s="765"/>
      <c r="C184" s="766"/>
      <c r="D184" s="765"/>
      <c r="E184" s="765"/>
      <c r="F184" s="765"/>
      <c r="G184" s="765"/>
    </row>
    <row r="185" spans="1:7" x14ac:dyDescent="0.25">
      <c r="A185" s="765"/>
      <c r="B185" s="765"/>
      <c r="C185" s="766"/>
      <c r="D185" s="765"/>
      <c r="E185" s="765"/>
      <c r="F185" s="765"/>
      <c r="G185" s="765"/>
    </row>
    <row r="186" spans="1:7" x14ac:dyDescent="0.25">
      <c r="A186" s="765"/>
      <c r="B186" s="765"/>
      <c r="C186" s="766"/>
      <c r="D186" s="765"/>
      <c r="E186" s="765"/>
      <c r="F186" s="765"/>
      <c r="G186" s="765"/>
    </row>
    <row r="187" spans="1:7" x14ac:dyDescent="0.25">
      <c r="A187" s="765"/>
      <c r="B187" s="765"/>
      <c r="C187" s="766"/>
      <c r="D187" s="765"/>
      <c r="E187" s="765"/>
      <c r="F187" s="765"/>
      <c r="G187" s="765"/>
    </row>
    <row r="188" spans="1:7" x14ac:dyDescent="0.25">
      <c r="A188" s="765"/>
      <c r="B188" s="765"/>
      <c r="C188" s="766"/>
      <c r="D188" s="765"/>
      <c r="E188" s="765"/>
      <c r="F188" s="765"/>
      <c r="G188" s="765"/>
    </row>
    <row r="189" spans="1:7" x14ac:dyDescent="0.25">
      <c r="A189" s="765"/>
      <c r="B189" s="765"/>
      <c r="C189" s="766"/>
      <c r="D189" s="765"/>
      <c r="E189" s="765"/>
      <c r="F189" s="765"/>
      <c r="G189" s="765"/>
    </row>
    <row r="190" spans="1:7" x14ac:dyDescent="0.25">
      <c r="A190" s="765"/>
      <c r="B190" s="765"/>
      <c r="C190" s="766"/>
      <c r="D190" s="765"/>
      <c r="E190" s="765"/>
      <c r="F190" s="765"/>
      <c r="G190" s="765"/>
    </row>
    <row r="191" spans="1:7" x14ac:dyDescent="0.25">
      <c r="A191" s="765"/>
      <c r="B191" s="765"/>
      <c r="C191" s="766"/>
      <c r="D191" s="765"/>
      <c r="E191" s="765"/>
      <c r="F191" s="765"/>
      <c r="G191" s="765"/>
    </row>
    <row r="192" spans="1:7" x14ac:dyDescent="0.25">
      <c r="A192" s="765"/>
      <c r="B192" s="765"/>
      <c r="C192" s="766"/>
      <c r="D192" s="765"/>
      <c r="E192" s="765"/>
      <c r="F192" s="765"/>
      <c r="G192" s="765"/>
    </row>
    <row r="193" spans="1:7" x14ac:dyDescent="0.25">
      <c r="A193" s="765"/>
      <c r="B193" s="765"/>
      <c r="C193" s="766"/>
      <c r="D193" s="765"/>
      <c r="E193" s="765"/>
      <c r="F193" s="765"/>
      <c r="G193" s="765"/>
    </row>
    <row r="194" spans="1:7" x14ac:dyDescent="0.25">
      <c r="A194" s="765"/>
      <c r="B194" s="765"/>
      <c r="C194" s="766"/>
      <c r="D194" s="765"/>
      <c r="E194" s="765"/>
      <c r="F194" s="765"/>
      <c r="G194" s="765"/>
    </row>
    <row r="195" spans="1:7" x14ac:dyDescent="0.25">
      <c r="A195" s="765"/>
      <c r="B195" s="765"/>
      <c r="C195" s="766"/>
      <c r="D195" s="765"/>
      <c r="E195" s="765"/>
      <c r="F195" s="765"/>
      <c r="G195" s="765"/>
    </row>
    <row r="196" spans="1:7" x14ac:dyDescent="0.25">
      <c r="A196" s="765"/>
      <c r="B196" s="765"/>
      <c r="C196" s="766"/>
      <c r="D196" s="765"/>
      <c r="E196" s="765"/>
      <c r="F196" s="765"/>
      <c r="G196" s="765"/>
    </row>
    <row r="197" spans="1:7" x14ac:dyDescent="0.25">
      <c r="A197" s="765"/>
      <c r="B197" s="765"/>
      <c r="C197" s="766"/>
      <c r="D197" s="765"/>
      <c r="E197" s="765"/>
      <c r="F197" s="765"/>
      <c r="G197" s="765"/>
    </row>
    <row r="198" spans="1:7" x14ac:dyDescent="0.25">
      <c r="A198" s="765"/>
      <c r="B198" s="765"/>
      <c r="C198" s="766"/>
      <c r="D198" s="765"/>
      <c r="E198" s="765"/>
      <c r="F198" s="765"/>
      <c r="G198" s="765"/>
    </row>
    <row r="199" spans="1:7" x14ac:dyDescent="0.25">
      <c r="A199" s="765"/>
      <c r="B199" s="765"/>
      <c r="C199" s="766"/>
      <c r="D199" s="765"/>
      <c r="E199" s="765"/>
      <c r="F199" s="765"/>
      <c r="G199" s="765"/>
    </row>
    <row r="200" spans="1:7" x14ac:dyDescent="0.25">
      <c r="A200" s="765"/>
      <c r="B200" s="765"/>
      <c r="C200" s="766"/>
      <c r="D200" s="765"/>
      <c r="E200" s="765"/>
      <c r="F200" s="765"/>
      <c r="G200" s="765"/>
    </row>
    <row r="201" spans="1:7" x14ac:dyDescent="0.25">
      <c r="A201" s="765"/>
      <c r="B201" s="765"/>
      <c r="C201" s="766"/>
      <c r="D201" s="765"/>
      <c r="E201" s="765"/>
      <c r="F201" s="765"/>
      <c r="G201" s="765"/>
    </row>
    <row r="202" spans="1:7" x14ac:dyDescent="0.25">
      <c r="A202" s="765"/>
      <c r="B202" s="765"/>
      <c r="C202" s="766"/>
      <c r="D202" s="765"/>
      <c r="E202" s="765"/>
      <c r="F202" s="765"/>
      <c r="G202" s="765"/>
    </row>
    <row r="203" spans="1:7" x14ac:dyDescent="0.25">
      <c r="A203" s="765"/>
      <c r="B203" s="765"/>
      <c r="C203" s="766"/>
      <c r="D203" s="765"/>
      <c r="E203" s="765"/>
      <c r="F203" s="765"/>
      <c r="G203" s="765"/>
    </row>
    <row r="204" spans="1:7" x14ac:dyDescent="0.25">
      <c r="A204" s="765"/>
      <c r="B204" s="765"/>
      <c r="C204" s="766"/>
      <c r="D204" s="765"/>
      <c r="E204" s="765"/>
      <c r="F204" s="765"/>
      <c r="G204" s="765"/>
    </row>
    <row r="205" spans="1:7" x14ac:dyDescent="0.25">
      <c r="A205" s="765"/>
      <c r="B205" s="765"/>
      <c r="C205" s="766"/>
      <c r="D205" s="765"/>
      <c r="E205" s="765"/>
      <c r="F205" s="765"/>
      <c r="G205" s="765"/>
    </row>
    <row r="206" spans="1:7" x14ac:dyDescent="0.25">
      <c r="A206" s="765"/>
      <c r="B206" s="765"/>
      <c r="C206" s="766"/>
      <c r="D206" s="765"/>
      <c r="E206" s="765"/>
      <c r="F206" s="765"/>
      <c r="G206" s="765"/>
    </row>
    <row r="207" spans="1:7" x14ac:dyDescent="0.25">
      <c r="A207" s="765"/>
      <c r="B207" s="765"/>
      <c r="C207" s="766"/>
      <c r="D207" s="765"/>
      <c r="E207" s="765"/>
      <c r="F207" s="765"/>
      <c r="G207" s="765"/>
    </row>
    <row r="208" spans="1:7" x14ac:dyDescent="0.25">
      <c r="A208" s="765"/>
      <c r="B208" s="765"/>
      <c r="C208" s="766"/>
      <c r="D208" s="765"/>
      <c r="E208" s="765"/>
      <c r="F208" s="765"/>
      <c r="G208" s="765"/>
    </row>
    <row r="209" spans="1:7" x14ac:dyDescent="0.25">
      <c r="A209" s="765"/>
      <c r="B209" s="765"/>
      <c r="C209" s="766"/>
      <c r="D209" s="765"/>
      <c r="E209" s="765"/>
      <c r="F209" s="765"/>
      <c r="G209" s="765"/>
    </row>
    <row r="210" spans="1:7" x14ac:dyDescent="0.25">
      <c r="A210" s="765"/>
      <c r="B210" s="765"/>
      <c r="C210" s="766"/>
      <c r="D210" s="765"/>
      <c r="E210" s="765"/>
      <c r="F210" s="765"/>
      <c r="G210" s="765"/>
    </row>
    <row r="211" spans="1:7" x14ac:dyDescent="0.25">
      <c r="A211" s="765"/>
      <c r="B211" s="765"/>
      <c r="C211" s="766"/>
      <c r="D211" s="765"/>
      <c r="E211" s="765"/>
      <c r="F211" s="765"/>
      <c r="G211" s="765"/>
    </row>
    <row r="212" spans="1:7" x14ac:dyDescent="0.25">
      <c r="A212" s="765"/>
      <c r="B212" s="765"/>
      <c r="C212" s="766"/>
      <c r="D212" s="765"/>
      <c r="E212" s="765"/>
      <c r="F212" s="765"/>
      <c r="G212" s="765"/>
    </row>
    <row r="213" spans="1:7" x14ac:dyDescent="0.25">
      <c r="A213" s="765"/>
      <c r="B213" s="765"/>
      <c r="C213" s="766"/>
      <c r="D213" s="765"/>
      <c r="E213" s="765"/>
      <c r="F213" s="765"/>
      <c r="G213" s="765"/>
    </row>
    <row r="214" spans="1:7" x14ac:dyDescent="0.25">
      <c r="A214" s="765"/>
      <c r="B214" s="765"/>
      <c r="C214" s="766"/>
      <c r="D214" s="765"/>
      <c r="E214" s="765"/>
      <c r="F214" s="765"/>
      <c r="G214" s="765"/>
    </row>
    <row r="215" spans="1:7" x14ac:dyDescent="0.25">
      <c r="A215" s="765"/>
      <c r="B215" s="765"/>
      <c r="C215" s="766"/>
      <c r="D215" s="765"/>
      <c r="E215" s="765"/>
      <c r="F215" s="765"/>
      <c r="G215" s="765"/>
    </row>
    <row r="216" spans="1:7" x14ac:dyDescent="0.25">
      <c r="A216" s="765"/>
      <c r="B216" s="765"/>
      <c r="C216" s="766"/>
      <c r="D216" s="765"/>
      <c r="E216" s="765"/>
      <c r="F216" s="765"/>
      <c r="G216" s="765"/>
    </row>
    <row r="217" spans="1:7" x14ac:dyDescent="0.25">
      <c r="A217" s="765"/>
      <c r="B217" s="765"/>
      <c r="C217" s="766"/>
      <c r="D217" s="765"/>
      <c r="E217" s="765"/>
      <c r="F217" s="765"/>
      <c r="G217" s="765"/>
    </row>
    <row r="218" spans="1:7" x14ac:dyDescent="0.25">
      <c r="A218" s="765"/>
      <c r="B218" s="765"/>
      <c r="C218" s="766"/>
      <c r="D218" s="765"/>
      <c r="E218" s="765"/>
      <c r="F218" s="765"/>
      <c r="G218" s="765"/>
    </row>
    <row r="219" spans="1:7" x14ac:dyDescent="0.25">
      <c r="A219" s="765"/>
      <c r="B219" s="765"/>
      <c r="C219" s="766"/>
      <c r="D219" s="765"/>
      <c r="E219" s="765"/>
      <c r="F219" s="765"/>
      <c r="G219" s="765"/>
    </row>
    <row r="220" spans="1:7" x14ac:dyDescent="0.25">
      <c r="A220" s="765"/>
      <c r="B220" s="765"/>
      <c r="C220" s="766"/>
      <c r="D220" s="765"/>
      <c r="E220" s="765"/>
      <c r="F220" s="765"/>
      <c r="G220" s="765"/>
    </row>
    <row r="221" spans="1:7" x14ac:dyDescent="0.25">
      <c r="A221" s="765"/>
      <c r="B221" s="765"/>
      <c r="C221" s="766"/>
      <c r="D221" s="765"/>
      <c r="E221" s="765"/>
      <c r="F221" s="765"/>
      <c r="G221" s="765"/>
    </row>
    <row r="222" spans="1:7" x14ac:dyDescent="0.25">
      <c r="A222" s="765"/>
      <c r="B222" s="765"/>
      <c r="C222" s="766"/>
      <c r="D222" s="765"/>
      <c r="E222" s="765"/>
      <c r="F222" s="765"/>
      <c r="G222" s="765"/>
    </row>
    <row r="223" spans="1:7" x14ac:dyDescent="0.25">
      <c r="A223" s="765"/>
      <c r="B223" s="765"/>
      <c r="C223" s="766"/>
      <c r="D223" s="765"/>
      <c r="E223" s="765"/>
      <c r="F223" s="765"/>
      <c r="G223" s="765"/>
    </row>
    <row r="224" spans="1:7" x14ac:dyDescent="0.25">
      <c r="A224" s="765"/>
      <c r="B224" s="765"/>
      <c r="C224" s="766"/>
      <c r="D224" s="765"/>
      <c r="E224" s="765"/>
      <c r="F224" s="765"/>
      <c r="G224" s="765"/>
    </row>
    <row r="225" spans="1:7" x14ac:dyDescent="0.25">
      <c r="A225" s="765"/>
      <c r="B225" s="765"/>
      <c r="C225" s="766"/>
      <c r="D225" s="765"/>
      <c r="E225" s="765"/>
      <c r="F225" s="765"/>
      <c r="G225" s="765"/>
    </row>
    <row r="226" spans="1:7" x14ac:dyDescent="0.25">
      <c r="A226" s="765"/>
      <c r="B226" s="765"/>
      <c r="C226" s="766"/>
      <c r="D226" s="765"/>
      <c r="E226" s="765"/>
      <c r="F226" s="765"/>
      <c r="G226" s="765"/>
    </row>
    <row r="227" spans="1:7" x14ac:dyDescent="0.25">
      <c r="A227" s="765"/>
      <c r="B227" s="765"/>
      <c r="C227" s="766"/>
      <c r="D227" s="765"/>
      <c r="E227" s="765"/>
      <c r="F227" s="765"/>
      <c r="G227" s="765"/>
    </row>
    <row r="228" spans="1:7" x14ac:dyDescent="0.25">
      <c r="A228" s="765"/>
      <c r="B228" s="765"/>
      <c r="C228" s="766"/>
      <c r="D228" s="765"/>
      <c r="E228" s="765"/>
      <c r="F228" s="765"/>
      <c r="G228" s="765"/>
    </row>
    <row r="229" spans="1:7" x14ac:dyDescent="0.25">
      <c r="A229" s="765"/>
      <c r="B229" s="765"/>
      <c r="C229" s="766"/>
      <c r="D229" s="765"/>
      <c r="E229" s="765"/>
      <c r="F229" s="765"/>
      <c r="G229" s="765"/>
    </row>
    <row r="230" spans="1:7" x14ac:dyDescent="0.25">
      <c r="A230" s="765"/>
      <c r="B230" s="765"/>
      <c r="C230" s="766"/>
      <c r="D230" s="765"/>
      <c r="E230" s="765"/>
      <c r="F230" s="765"/>
      <c r="G230" s="765"/>
    </row>
    <row r="231" spans="1:7" x14ac:dyDescent="0.25">
      <c r="A231" s="765"/>
      <c r="B231" s="765"/>
      <c r="C231" s="766"/>
      <c r="D231" s="765"/>
      <c r="E231" s="765"/>
      <c r="F231" s="765"/>
      <c r="G231" s="765"/>
    </row>
    <row r="232" spans="1:7" x14ac:dyDescent="0.25">
      <c r="A232" s="765"/>
      <c r="B232" s="765"/>
      <c r="C232" s="766"/>
      <c r="D232" s="765"/>
      <c r="E232" s="765"/>
      <c r="F232" s="765"/>
      <c r="G232" s="765"/>
    </row>
    <row r="233" spans="1:7" x14ac:dyDescent="0.25">
      <c r="A233" s="765"/>
      <c r="B233" s="765"/>
      <c r="C233" s="766"/>
      <c r="D233" s="765"/>
      <c r="E233" s="765"/>
      <c r="F233" s="765"/>
      <c r="G233" s="765"/>
    </row>
    <row r="234" spans="1:7" x14ac:dyDescent="0.25">
      <c r="A234" s="765"/>
      <c r="B234" s="765"/>
      <c r="C234" s="766"/>
      <c r="D234" s="765"/>
      <c r="E234" s="765"/>
      <c r="F234" s="765"/>
      <c r="G234" s="765"/>
    </row>
    <row r="235" spans="1:7" x14ac:dyDescent="0.25">
      <c r="A235" s="765"/>
      <c r="B235" s="765"/>
      <c r="C235" s="766"/>
      <c r="D235" s="765"/>
      <c r="E235" s="765"/>
      <c r="F235" s="765"/>
      <c r="G235" s="765"/>
    </row>
    <row r="236" spans="1:7" x14ac:dyDescent="0.25">
      <c r="A236" s="765"/>
      <c r="B236" s="765"/>
      <c r="C236" s="766"/>
      <c r="D236" s="765"/>
      <c r="E236" s="765"/>
      <c r="F236" s="765"/>
      <c r="G236" s="765"/>
    </row>
    <row r="237" spans="1:7" x14ac:dyDescent="0.25">
      <c r="A237" s="765"/>
      <c r="B237" s="765"/>
      <c r="C237" s="766"/>
      <c r="D237" s="765"/>
      <c r="E237" s="765"/>
      <c r="F237" s="765"/>
      <c r="G237" s="765"/>
    </row>
    <row r="238" spans="1:7" x14ac:dyDescent="0.25">
      <c r="A238" s="765"/>
      <c r="B238" s="765"/>
      <c r="C238" s="766"/>
      <c r="D238" s="765"/>
      <c r="E238" s="765"/>
      <c r="F238" s="765"/>
      <c r="G238" s="765"/>
    </row>
    <row r="239" spans="1:7" x14ac:dyDescent="0.25">
      <c r="A239" s="765"/>
      <c r="B239" s="765"/>
      <c r="C239" s="766"/>
      <c r="D239" s="765"/>
      <c r="E239" s="765"/>
      <c r="F239" s="765"/>
      <c r="G239" s="765"/>
    </row>
    <row r="240" spans="1:7" x14ac:dyDescent="0.25">
      <c r="A240" s="765"/>
      <c r="B240" s="765"/>
      <c r="C240" s="766"/>
      <c r="D240" s="765"/>
      <c r="E240" s="765"/>
      <c r="F240" s="765"/>
      <c r="G240" s="765"/>
    </row>
    <row r="241" spans="1:7" x14ac:dyDescent="0.25">
      <c r="A241" s="765"/>
      <c r="B241" s="765"/>
      <c r="C241" s="766"/>
      <c r="D241" s="765"/>
      <c r="E241" s="765"/>
      <c r="F241" s="765"/>
      <c r="G241" s="765"/>
    </row>
    <row r="242" spans="1:7" x14ac:dyDescent="0.25">
      <c r="A242" s="765"/>
      <c r="B242" s="765"/>
      <c r="C242" s="766"/>
      <c r="D242" s="765"/>
      <c r="E242" s="765"/>
      <c r="F242" s="765"/>
      <c r="G242" s="765"/>
    </row>
    <row r="243" spans="1:7" x14ac:dyDescent="0.25">
      <c r="A243" s="765"/>
      <c r="B243" s="765"/>
      <c r="C243" s="766"/>
      <c r="D243" s="765"/>
      <c r="E243" s="765"/>
      <c r="F243" s="765"/>
      <c r="G243" s="765"/>
    </row>
    <row r="244" spans="1:7" x14ac:dyDescent="0.25">
      <c r="A244" s="765"/>
      <c r="B244" s="765"/>
      <c r="C244" s="766"/>
      <c r="D244" s="765"/>
      <c r="E244" s="765"/>
      <c r="F244" s="765"/>
      <c r="G244" s="765"/>
    </row>
    <row r="245" spans="1:7" x14ac:dyDescent="0.25">
      <c r="A245" s="765"/>
      <c r="B245" s="765"/>
      <c r="C245" s="766"/>
      <c r="D245" s="765"/>
      <c r="E245" s="765"/>
      <c r="F245" s="765"/>
      <c r="G245" s="765"/>
    </row>
    <row r="246" spans="1:7" x14ac:dyDescent="0.25">
      <c r="A246" s="765"/>
      <c r="B246" s="765"/>
      <c r="C246" s="766"/>
      <c r="D246" s="765"/>
      <c r="E246" s="765"/>
      <c r="F246" s="765"/>
      <c r="G246" s="765"/>
    </row>
    <row r="247" spans="1:7" x14ac:dyDescent="0.25">
      <c r="A247" s="765"/>
      <c r="B247" s="765"/>
      <c r="C247" s="766"/>
      <c r="D247" s="765"/>
      <c r="E247" s="765"/>
      <c r="F247" s="765"/>
      <c r="G247" s="765"/>
    </row>
    <row r="248" spans="1:7" x14ac:dyDescent="0.25">
      <c r="A248" s="765"/>
      <c r="B248" s="765"/>
      <c r="C248" s="766"/>
      <c r="D248" s="765"/>
      <c r="E248" s="765"/>
      <c r="F248" s="765"/>
      <c r="G248" s="765"/>
    </row>
    <row r="249" spans="1:7" x14ac:dyDescent="0.25">
      <c r="A249" s="765"/>
      <c r="B249" s="765"/>
      <c r="C249" s="766"/>
      <c r="D249" s="765"/>
      <c r="E249" s="765"/>
      <c r="F249" s="765"/>
      <c r="G249" s="765"/>
    </row>
    <row r="250" spans="1:7" x14ac:dyDescent="0.25">
      <c r="A250" s="765"/>
      <c r="B250" s="765"/>
      <c r="C250" s="766"/>
      <c r="D250" s="765"/>
      <c r="E250" s="765"/>
      <c r="F250" s="765"/>
      <c r="G250" s="765"/>
    </row>
    <row r="251" spans="1:7" x14ac:dyDescent="0.25">
      <c r="A251" s="765"/>
      <c r="B251" s="765"/>
      <c r="C251" s="766"/>
      <c r="D251" s="765"/>
      <c r="E251" s="765"/>
      <c r="F251" s="765"/>
      <c r="G251" s="765"/>
    </row>
    <row r="252" spans="1:7" x14ac:dyDescent="0.25">
      <c r="A252" s="765"/>
      <c r="B252" s="765"/>
      <c r="C252" s="766"/>
      <c r="D252" s="765"/>
      <c r="E252" s="765"/>
      <c r="F252" s="765"/>
      <c r="G252" s="765"/>
    </row>
    <row r="253" spans="1:7" x14ac:dyDescent="0.25">
      <c r="A253" s="765"/>
      <c r="B253" s="765"/>
      <c r="C253" s="766"/>
      <c r="D253" s="765"/>
      <c r="E253" s="765"/>
      <c r="F253" s="765"/>
      <c r="G253" s="765"/>
    </row>
    <row r="254" spans="1:7" x14ac:dyDescent="0.25">
      <c r="A254" s="765"/>
      <c r="B254" s="765"/>
      <c r="C254" s="766"/>
      <c r="D254" s="765"/>
      <c r="E254" s="765"/>
      <c r="F254" s="765"/>
      <c r="G254" s="765"/>
    </row>
    <row r="255" spans="1:7" x14ac:dyDescent="0.25">
      <c r="A255" s="765"/>
      <c r="B255" s="765"/>
      <c r="C255" s="766"/>
      <c r="D255" s="765"/>
      <c r="E255" s="765"/>
      <c r="F255" s="765"/>
      <c r="G255" s="765"/>
    </row>
    <row r="256" spans="1:7" x14ac:dyDescent="0.25">
      <c r="A256" s="765"/>
      <c r="B256" s="765"/>
      <c r="C256" s="766"/>
      <c r="D256" s="765"/>
      <c r="E256" s="765"/>
      <c r="F256" s="765"/>
      <c r="G256" s="765"/>
    </row>
    <row r="257" spans="1:7" x14ac:dyDescent="0.25">
      <c r="A257" s="765"/>
      <c r="B257" s="765"/>
      <c r="C257" s="766"/>
      <c r="D257" s="765"/>
      <c r="E257" s="765"/>
      <c r="F257" s="765"/>
      <c r="G257" s="765"/>
    </row>
    <row r="258" spans="1:7" x14ac:dyDescent="0.25">
      <c r="A258" s="765"/>
      <c r="B258" s="765"/>
      <c r="C258" s="766"/>
      <c r="D258" s="765"/>
      <c r="E258" s="765"/>
      <c r="F258" s="765"/>
      <c r="G258" s="765"/>
    </row>
    <row r="259" spans="1:7" x14ac:dyDescent="0.25">
      <c r="A259" s="765"/>
      <c r="B259" s="765"/>
      <c r="C259" s="766"/>
      <c r="D259" s="765"/>
      <c r="E259" s="765"/>
      <c r="F259" s="765"/>
      <c r="G259" s="765"/>
    </row>
    <row r="260" spans="1:7" x14ac:dyDescent="0.25">
      <c r="A260" s="765"/>
      <c r="B260" s="765"/>
      <c r="C260" s="766"/>
      <c r="D260" s="765"/>
      <c r="E260" s="765"/>
      <c r="F260" s="765"/>
      <c r="G260" s="765"/>
    </row>
    <row r="261" spans="1:7" x14ac:dyDescent="0.25">
      <c r="A261" s="765"/>
      <c r="B261" s="765"/>
      <c r="C261" s="766"/>
      <c r="D261" s="765"/>
      <c r="E261" s="765"/>
      <c r="F261" s="765"/>
      <c r="G261" s="765"/>
    </row>
    <row r="262" spans="1:7" x14ac:dyDescent="0.25">
      <c r="A262" s="765"/>
      <c r="B262" s="765"/>
      <c r="C262" s="766"/>
      <c r="D262" s="765"/>
      <c r="E262" s="765"/>
      <c r="F262" s="765"/>
      <c r="G262" s="765"/>
    </row>
    <row r="263" spans="1:7" x14ac:dyDescent="0.25">
      <c r="A263" s="765"/>
      <c r="B263" s="765"/>
      <c r="C263" s="766"/>
      <c r="D263" s="765"/>
      <c r="E263" s="765"/>
      <c r="F263" s="765"/>
      <c r="G263" s="765"/>
    </row>
    <row r="264" spans="1:7" x14ac:dyDescent="0.25">
      <c r="A264" s="765"/>
      <c r="B264" s="765"/>
      <c r="C264" s="766"/>
      <c r="D264" s="765"/>
      <c r="E264" s="765"/>
      <c r="F264" s="765"/>
      <c r="G264" s="765"/>
    </row>
    <row r="265" spans="1:7" x14ac:dyDescent="0.25">
      <c r="A265" s="765"/>
      <c r="B265" s="765"/>
      <c r="C265" s="766"/>
      <c r="D265" s="765"/>
      <c r="E265" s="765"/>
      <c r="F265" s="765"/>
      <c r="G265" s="765"/>
    </row>
    <row r="266" spans="1:7" x14ac:dyDescent="0.25">
      <c r="A266" s="765"/>
      <c r="B266" s="765"/>
      <c r="C266" s="766"/>
      <c r="D266" s="765"/>
      <c r="E266" s="765"/>
      <c r="F266" s="765"/>
      <c r="G266" s="765"/>
    </row>
    <row r="267" spans="1:7" x14ac:dyDescent="0.25">
      <c r="A267" s="765"/>
      <c r="B267" s="765"/>
      <c r="C267" s="766"/>
      <c r="D267" s="765"/>
      <c r="E267" s="765"/>
      <c r="F267" s="765"/>
      <c r="G267" s="765"/>
    </row>
    <row r="268" spans="1:7" x14ac:dyDescent="0.25">
      <c r="A268" s="765"/>
      <c r="B268" s="765"/>
      <c r="C268" s="766"/>
      <c r="D268" s="765"/>
      <c r="E268" s="765"/>
      <c r="F268" s="765"/>
      <c r="G268" s="765"/>
    </row>
    <row r="269" spans="1:7" x14ac:dyDescent="0.25">
      <c r="A269" s="765"/>
      <c r="B269" s="765"/>
      <c r="C269" s="766"/>
      <c r="D269" s="765"/>
      <c r="E269" s="765"/>
      <c r="F269" s="765"/>
      <c r="G269" s="765"/>
    </row>
    <row r="270" spans="1:7" x14ac:dyDescent="0.25">
      <c r="A270" s="765"/>
      <c r="B270" s="765"/>
      <c r="C270" s="766"/>
      <c r="D270" s="765"/>
      <c r="E270" s="765"/>
      <c r="F270" s="765"/>
      <c r="G270" s="765"/>
    </row>
    <row r="271" spans="1:7" x14ac:dyDescent="0.25">
      <c r="A271" s="765"/>
      <c r="B271" s="765"/>
      <c r="C271" s="766"/>
      <c r="D271" s="765"/>
      <c r="E271" s="765"/>
      <c r="F271" s="765"/>
      <c r="G271" s="765"/>
    </row>
    <row r="272" spans="1:7" x14ac:dyDescent="0.25">
      <c r="A272" s="765"/>
      <c r="B272" s="765"/>
      <c r="C272" s="766"/>
      <c r="D272" s="765"/>
      <c r="E272" s="765"/>
      <c r="F272" s="765"/>
      <c r="G272" s="765"/>
    </row>
    <row r="273" spans="1:7" x14ac:dyDescent="0.25">
      <c r="A273" s="765"/>
      <c r="B273" s="765"/>
      <c r="C273" s="766"/>
      <c r="D273" s="765"/>
      <c r="E273" s="765"/>
      <c r="F273" s="765"/>
      <c r="G273" s="765"/>
    </row>
    <row r="274" spans="1:7" x14ac:dyDescent="0.25">
      <c r="A274" s="765"/>
      <c r="B274" s="765"/>
      <c r="C274" s="766"/>
      <c r="D274" s="765"/>
      <c r="E274" s="765"/>
      <c r="F274" s="765"/>
      <c r="G274" s="765"/>
    </row>
    <row r="275" spans="1:7" x14ac:dyDescent="0.25">
      <c r="A275" s="765"/>
      <c r="B275" s="765"/>
      <c r="C275" s="766"/>
      <c r="D275" s="765"/>
      <c r="E275" s="765"/>
      <c r="F275" s="765"/>
      <c r="G275" s="765"/>
    </row>
    <row r="276" spans="1:7" x14ac:dyDescent="0.25">
      <c r="A276" s="765"/>
      <c r="B276" s="765"/>
      <c r="C276" s="766"/>
      <c r="D276" s="765"/>
      <c r="E276" s="765"/>
      <c r="F276" s="765"/>
      <c r="G276" s="765"/>
    </row>
    <row r="277" spans="1:7" x14ac:dyDescent="0.25">
      <c r="A277" s="765"/>
      <c r="B277" s="765"/>
      <c r="C277" s="766"/>
      <c r="D277" s="765"/>
      <c r="E277" s="765"/>
      <c r="F277" s="765"/>
      <c r="G277" s="765"/>
    </row>
    <row r="278" spans="1:7" x14ac:dyDescent="0.25">
      <c r="A278" s="765"/>
      <c r="B278" s="765"/>
      <c r="C278" s="766"/>
      <c r="D278" s="765"/>
      <c r="E278" s="765"/>
      <c r="F278" s="765"/>
      <c r="G278" s="765"/>
    </row>
    <row r="279" spans="1:7" x14ac:dyDescent="0.25">
      <c r="A279" s="765"/>
      <c r="B279" s="765"/>
      <c r="C279" s="766"/>
      <c r="D279" s="765"/>
      <c r="E279" s="765"/>
      <c r="F279" s="765"/>
      <c r="G279" s="765"/>
    </row>
    <row r="280" spans="1:7" x14ac:dyDescent="0.25">
      <c r="A280" s="765"/>
      <c r="B280" s="765"/>
      <c r="C280" s="766"/>
      <c r="D280" s="765"/>
      <c r="E280" s="765"/>
      <c r="F280" s="765"/>
      <c r="G280" s="765"/>
    </row>
    <row r="281" spans="1:7" x14ac:dyDescent="0.25">
      <c r="A281" s="765"/>
      <c r="B281" s="765"/>
      <c r="C281" s="766"/>
      <c r="D281" s="765"/>
      <c r="E281" s="765"/>
      <c r="F281" s="765"/>
      <c r="G281" s="765"/>
    </row>
    <row r="282" spans="1:7" x14ac:dyDescent="0.25">
      <c r="A282" s="765"/>
      <c r="B282" s="765"/>
      <c r="C282" s="766"/>
      <c r="D282" s="765"/>
      <c r="E282" s="765"/>
      <c r="F282" s="765"/>
      <c r="G282" s="765"/>
    </row>
    <row r="283" spans="1:7" x14ac:dyDescent="0.25">
      <c r="A283" s="765"/>
      <c r="B283" s="765"/>
      <c r="C283" s="766"/>
      <c r="D283" s="765"/>
      <c r="E283" s="765"/>
      <c r="F283" s="765"/>
      <c r="G283" s="765"/>
    </row>
    <row r="284" spans="1:7" x14ac:dyDescent="0.25">
      <c r="A284" s="765"/>
      <c r="B284" s="765"/>
      <c r="C284" s="766"/>
      <c r="D284" s="765"/>
      <c r="E284" s="765"/>
      <c r="F284" s="765"/>
      <c r="G284" s="765"/>
    </row>
    <row r="285" spans="1:7" x14ac:dyDescent="0.25">
      <c r="A285" s="765"/>
      <c r="B285" s="765"/>
      <c r="C285" s="766"/>
      <c r="D285" s="765"/>
      <c r="E285" s="765"/>
      <c r="F285" s="765"/>
      <c r="G285" s="765"/>
    </row>
    <row r="286" spans="1:7" x14ac:dyDescent="0.25">
      <c r="A286" s="765"/>
      <c r="B286" s="765"/>
      <c r="C286" s="766"/>
      <c r="D286" s="765"/>
      <c r="E286" s="765"/>
      <c r="F286" s="765"/>
      <c r="G286" s="765"/>
    </row>
    <row r="287" spans="1:7" x14ac:dyDescent="0.25">
      <c r="A287" s="765"/>
      <c r="B287" s="765"/>
      <c r="C287" s="766"/>
      <c r="D287" s="765"/>
      <c r="E287" s="765"/>
      <c r="F287" s="765"/>
      <c r="G287" s="765"/>
    </row>
    <row r="288" spans="1:7" x14ac:dyDescent="0.25">
      <c r="A288" s="765"/>
      <c r="B288" s="765"/>
      <c r="C288" s="766"/>
      <c r="D288" s="765"/>
      <c r="E288" s="765"/>
      <c r="F288" s="765"/>
      <c r="G288" s="765"/>
    </row>
    <row r="289" spans="1:7" x14ac:dyDescent="0.25">
      <c r="A289" s="765"/>
      <c r="B289" s="765"/>
      <c r="C289" s="766"/>
      <c r="D289" s="765"/>
      <c r="E289" s="765"/>
      <c r="F289" s="765"/>
      <c r="G289" s="765"/>
    </row>
    <row r="290" spans="1:7" x14ac:dyDescent="0.25">
      <c r="A290" s="765"/>
      <c r="B290" s="765"/>
      <c r="C290" s="766"/>
      <c r="D290" s="765"/>
      <c r="E290" s="765"/>
      <c r="F290" s="765"/>
      <c r="G290" s="765"/>
    </row>
    <row r="291" spans="1:7" x14ac:dyDescent="0.25">
      <c r="A291" s="765"/>
      <c r="B291" s="765"/>
      <c r="C291" s="766"/>
      <c r="D291" s="765"/>
      <c r="E291" s="765"/>
      <c r="F291" s="765"/>
      <c r="G291" s="765"/>
    </row>
    <row r="292" spans="1:7" x14ac:dyDescent="0.25">
      <c r="A292" s="765"/>
      <c r="B292" s="765"/>
      <c r="C292" s="766"/>
      <c r="D292" s="765"/>
      <c r="E292" s="765"/>
      <c r="F292" s="765"/>
      <c r="G292" s="765"/>
    </row>
    <row r="293" spans="1:7" x14ac:dyDescent="0.25">
      <c r="A293" s="765"/>
      <c r="B293" s="765"/>
      <c r="C293" s="766"/>
      <c r="D293" s="765"/>
      <c r="E293" s="765"/>
      <c r="F293" s="765"/>
      <c r="G293" s="765"/>
    </row>
    <row r="294" spans="1:7" x14ac:dyDescent="0.25">
      <c r="A294" s="765"/>
      <c r="B294" s="765"/>
      <c r="C294" s="766"/>
      <c r="D294" s="765"/>
      <c r="E294" s="765"/>
      <c r="F294" s="765"/>
      <c r="G294" s="765"/>
    </row>
    <row r="295" spans="1:7" x14ac:dyDescent="0.25">
      <c r="A295" s="765"/>
      <c r="B295" s="765"/>
      <c r="C295" s="766"/>
      <c r="D295" s="765"/>
      <c r="E295" s="765"/>
      <c r="F295" s="765"/>
      <c r="G295" s="765"/>
    </row>
    <row r="296" spans="1:7" x14ac:dyDescent="0.25">
      <c r="A296" s="765"/>
      <c r="B296" s="765"/>
      <c r="C296" s="766"/>
      <c r="D296" s="765"/>
      <c r="E296" s="765"/>
      <c r="F296" s="765"/>
      <c r="G296" s="765"/>
    </row>
    <row r="297" spans="1:7" x14ac:dyDescent="0.25">
      <c r="A297" s="765"/>
      <c r="B297" s="765"/>
      <c r="C297" s="766"/>
      <c r="D297" s="765"/>
      <c r="E297" s="765"/>
      <c r="F297" s="765"/>
      <c r="G297" s="765"/>
    </row>
    <row r="298" spans="1:7" x14ac:dyDescent="0.25">
      <c r="A298" s="765"/>
      <c r="B298" s="765"/>
      <c r="C298" s="766"/>
      <c r="D298" s="765"/>
      <c r="E298" s="765"/>
      <c r="F298" s="765"/>
      <c r="G298" s="765"/>
    </row>
    <row r="299" spans="1:7" x14ac:dyDescent="0.25">
      <c r="A299" s="765"/>
      <c r="B299" s="765"/>
      <c r="C299" s="766"/>
      <c r="D299" s="765"/>
      <c r="E299" s="765"/>
      <c r="F299" s="765"/>
      <c r="G299" s="765"/>
    </row>
    <row r="300" spans="1:7" x14ac:dyDescent="0.25">
      <c r="A300" s="765"/>
      <c r="B300" s="765"/>
      <c r="C300" s="766"/>
      <c r="D300" s="765"/>
      <c r="E300" s="765"/>
      <c r="F300" s="765"/>
      <c r="G300" s="765"/>
    </row>
    <row r="301" spans="1:7" x14ac:dyDescent="0.25">
      <c r="A301" s="765"/>
      <c r="B301" s="765"/>
      <c r="C301" s="766"/>
      <c r="D301" s="765"/>
      <c r="E301" s="765"/>
      <c r="F301" s="765"/>
      <c r="G301" s="765"/>
    </row>
    <row r="302" spans="1:7" x14ac:dyDescent="0.25">
      <c r="A302" s="765"/>
      <c r="B302" s="765"/>
      <c r="C302" s="766"/>
      <c r="D302" s="765"/>
      <c r="E302" s="765"/>
      <c r="F302" s="765"/>
      <c r="G302" s="765"/>
    </row>
    <row r="303" spans="1:7" x14ac:dyDescent="0.25">
      <c r="A303" s="765"/>
      <c r="B303" s="765"/>
      <c r="C303" s="766"/>
      <c r="D303" s="765"/>
      <c r="E303" s="765"/>
      <c r="F303" s="765"/>
      <c r="G303" s="765"/>
    </row>
    <row r="304" spans="1:7" x14ac:dyDescent="0.25">
      <c r="A304" s="765"/>
      <c r="B304" s="765"/>
      <c r="C304" s="766"/>
      <c r="D304" s="765"/>
      <c r="E304" s="765"/>
      <c r="F304" s="765"/>
      <c r="G304" s="765"/>
    </row>
    <row r="305" spans="1:7" x14ac:dyDescent="0.25">
      <c r="A305" s="765"/>
      <c r="B305" s="765"/>
      <c r="C305" s="766"/>
      <c r="D305" s="765"/>
      <c r="E305" s="765"/>
      <c r="F305" s="765"/>
      <c r="G305" s="765"/>
    </row>
    <row r="306" spans="1:7" x14ac:dyDescent="0.25">
      <c r="A306" s="765"/>
      <c r="B306" s="765"/>
      <c r="C306" s="766"/>
      <c r="D306" s="765"/>
      <c r="E306" s="765"/>
      <c r="F306" s="765"/>
      <c r="G306" s="765"/>
    </row>
    <row r="307" spans="1:7" x14ac:dyDescent="0.25">
      <c r="A307" s="765"/>
      <c r="B307" s="765"/>
      <c r="C307" s="766"/>
      <c r="D307" s="765"/>
      <c r="E307" s="765"/>
      <c r="F307" s="765"/>
      <c r="G307" s="765"/>
    </row>
    <row r="308" spans="1:7" x14ac:dyDescent="0.25">
      <c r="A308" s="765"/>
      <c r="B308" s="765"/>
      <c r="C308" s="766"/>
      <c r="D308" s="765"/>
      <c r="E308" s="765"/>
      <c r="F308" s="765"/>
      <c r="G308" s="765"/>
    </row>
    <row r="309" spans="1:7" x14ac:dyDescent="0.25">
      <c r="A309" s="765"/>
      <c r="B309" s="765"/>
      <c r="C309" s="766"/>
      <c r="D309" s="765"/>
      <c r="E309" s="765"/>
      <c r="F309" s="765"/>
      <c r="G309" s="765"/>
    </row>
    <row r="310" spans="1:7" x14ac:dyDescent="0.25">
      <c r="A310" s="765"/>
      <c r="B310" s="765"/>
      <c r="C310" s="766"/>
      <c r="D310" s="765"/>
      <c r="E310" s="765"/>
      <c r="F310" s="765"/>
      <c r="G310" s="765"/>
    </row>
    <row r="311" spans="1:7" x14ac:dyDescent="0.25">
      <c r="A311" s="765"/>
      <c r="B311" s="765"/>
      <c r="C311" s="766"/>
      <c r="D311" s="765"/>
      <c r="E311" s="765"/>
      <c r="F311" s="765"/>
      <c r="G311" s="765"/>
    </row>
    <row r="312" spans="1:7" x14ac:dyDescent="0.25">
      <c r="A312" s="765"/>
      <c r="B312" s="765"/>
      <c r="C312" s="766"/>
      <c r="D312" s="765"/>
      <c r="E312" s="765"/>
      <c r="F312" s="765"/>
      <c r="G312" s="765"/>
    </row>
    <row r="313" spans="1:7" x14ac:dyDescent="0.25">
      <c r="A313" s="765"/>
      <c r="B313" s="765"/>
      <c r="C313" s="766"/>
      <c r="D313" s="765"/>
      <c r="E313" s="765"/>
      <c r="F313" s="765"/>
      <c r="G313" s="765"/>
    </row>
    <row r="314" spans="1:7" x14ac:dyDescent="0.25">
      <c r="A314" s="765"/>
      <c r="B314" s="765"/>
      <c r="C314" s="766"/>
      <c r="D314" s="765"/>
      <c r="E314" s="765"/>
      <c r="F314" s="765"/>
      <c r="G314" s="765"/>
    </row>
    <row r="315" spans="1:7" x14ac:dyDescent="0.25">
      <c r="A315" s="765"/>
      <c r="B315" s="765"/>
      <c r="C315" s="766"/>
      <c r="D315" s="765"/>
      <c r="E315" s="765"/>
      <c r="F315" s="765"/>
      <c r="G315" s="765"/>
    </row>
    <row r="316" spans="1:7" x14ac:dyDescent="0.25">
      <c r="A316" s="765"/>
      <c r="B316" s="765"/>
      <c r="C316" s="766"/>
      <c r="D316" s="765"/>
      <c r="E316" s="765"/>
      <c r="F316" s="765"/>
      <c r="G316" s="765"/>
    </row>
    <row r="317" spans="1:7" x14ac:dyDescent="0.25">
      <c r="A317" s="765"/>
      <c r="B317" s="765"/>
      <c r="C317" s="766"/>
      <c r="D317" s="765"/>
      <c r="E317" s="765"/>
      <c r="F317" s="765"/>
      <c r="G317" s="765"/>
    </row>
    <row r="318" spans="1:7" x14ac:dyDescent="0.25">
      <c r="A318" s="765"/>
      <c r="B318" s="765"/>
      <c r="C318" s="766"/>
      <c r="D318" s="765"/>
      <c r="E318" s="765"/>
      <c r="F318" s="765"/>
      <c r="G318" s="765"/>
    </row>
    <row r="319" spans="1:7" x14ac:dyDescent="0.25">
      <c r="A319" s="765"/>
      <c r="B319" s="765"/>
      <c r="C319" s="766"/>
      <c r="D319" s="765"/>
      <c r="E319" s="765"/>
      <c r="F319" s="765"/>
      <c r="G319" s="765"/>
    </row>
    <row r="320" spans="1:7" x14ac:dyDescent="0.25">
      <c r="A320" s="765"/>
      <c r="B320" s="765"/>
      <c r="C320" s="766"/>
      <c r="D320" s="765"/>
      <c r="E320" s="765"/>
      <c r="F320" s="765"/>
      <c r="G320" s="765"/>
    </row>
    <row r="321" spans="1:7" x14ac:dyDescent="0.25">
      <c r="A321" s="765"/>
      <c r="B321" s="765"/>
      <c r="C321" s="766"/>
      <c r="D321" s="765"/>
      <c r="E321" s="765"/>
      <c r="F321" s="765"/>
      <c r="G321" s="765"/>
    </row>
    <row r="322" spans="1:7" x14ac:dyDescent="0.25">
      <c r="A322" s="765"/>
      <c r="B322" s="765"/>
      <c r="C322" s="766"/>
      <c r="D322" s="765"/>
      <c r="E322" s="765"/>
      <c r="F322" s="765"/>
      <c r="G322" s="765"/>
    </row>
    <row r="323" spans="1:7" x14ac:dyDescent="0.25">
      <c r="A323" s="765"/>
      <c r="B323" s="765"/>
      <c r="C323" s="766"/>
      <c r="D323" s="765"/>
      <c r="E323" s="765"/>
      <c r="F323" s="765"/>
      <c r="G323" s="765"/>
    </row>
    <row r="324" spans="1:7" x14ac:dyDescent="0.25">
      <c r="A324" s="765"/>
      <c r="B324" s="765"/>
      <c r="C324" s="766"/>
      <c r="D324" s="765"/>
      <c r="E324" s="765"/>
      <c r="F324" s="765"/>
      <c r="G324" s="765"/>
    </row>
    <row r="325" spans="1:7" x14ac:dyDescent="0.25">
      <c r="A325" s="765"/>
      <c r="B325" s="765"/>
      <c r="C325" s="766"/>
      <c r="D325" s="765"/>
      <c r="E325" s="765"/>
      <c r="F325" s="765"/>
      <c r="G325" s="765"/>
    </row>
    <row r="326" spans="1:7" x14ac:dyDescent="0.25">
      <c r="A326" s="765"/>
      <c r="B326" s="765"/>
      <c r="C326" s="766"/>
      <c r="D326" s="765"/>
      <c r="E326" s="765"/>
      <c r="F326" s="765"/>
      <c r="G326" s="765"/>
    </row>
    <row r="327" spans="1:7" x14ac:dyDescent="0.25">
      <c r="A327" s="765"/>
      <c r="B327" s="765"/>
      <c r="C327" s="766"/>
      <c r="D327" s="765"/>
      <c r="E327" s="765"/>
      <c r="F327" s="765"/>
      <c r="G327" s="765"/>
    </row>
    <row r="328" spans="1:7" x14ac:dyDescent="0.25">
      <c r="A328" s="765"/>
      <c r="B328" s="765"/>
      <c r="C328" s="766"/>
      <c r="D328" s="765"/>
      <c r="E328" s="765"/>
      <c r="F328" s="765"/>
      <c r="G328" s="765"/>
    </row>
    <row r="329" spans="1:7" x14ac:dyDescent="0.25">
      <c r="A329" s="765"/>
      <c r="B329" s="765"/>
      <c r="C329" s="766"/>
      <c r="D329" s="765"/>
      <c r="E329" s="765"/>
      <c r="F329" s="765"/>
      <c r="G329" s="765"/>
    </row>
    <row r="330" spans="1:7" x14ac:dyDescent="0.25">
      <c r="A330" s="765"/>
      <c r="B330" s="765"/>
      <c r="C330" s="766"/>
      <c r="D330" s="765"/>
      <c r="E330" s="765"/>
      <c r="F330" s="765"/>
      <c r="G330" s="765"/>
    </row>
    <row r="331" spans="1:7" x14ac:dyDescent="0.25">
      <c r="A331" s="765"/>
      <c r="B331" s="765"/>
      <c r="C331" s="766"/>
      <c r="D331" s="765"/>
      <c r="E331" s="765"/>
      <c r="F331" s="765"/>
      <c r="G331" s="765"/>
    </row>
    <row r="332" spans="1:7" x14ac:dyDescent="0.25">
      <c r="A332" s="765"/>
      <c r="B332" s="765"/>
      <c r="C332" s="766"/>
      <c r="D332" s="765"/>
      <c r="E332" s="765"/>
      <c r="F332" s="765"/>
      <c r="G332" s="765"/>
    </row>
    <row r="333" spans="1:7" x14ac:dyDescent="0.25">
      <c r="A333" s="765"/>
      <c r="B333" s="765"/>
      <c r="C333" s="766"/>
      <c r="D333" s="765"/>
      <c r="E333" s="765"/>
      <c r="F333" s="765"/>
      <c r="G333" s="765"/>
    </row>
    <row r="334" spans="1:7" x14ac:dyDescent="0.25">
      <c r="A334" s="765"/>
      <c r="B334" s="765"/>
      <c r="C334" s="766"/>
      <c r="D334" s="765"/>
      <c r="E334" s="765"/>
      <c r="F334" s="765"/>
      <c r="G334" s="765"/>
    </row>
    <row r="335" spans="1:7" x14ac:dyDescent="0.25">
      <c r="A335" s="765"/>
      <c r="B335" s="765"/>
      <c r="C335" s="766"/>
      <c r="D335" s="765"/>
      <c r="E335" s="765"/>
      <c r="F335" s="765"/>
      <c r="G335" s="765"/>
    </row>
    <row r="336" spans="1:7" x14ac:dyDescent="0.25">
      <c r="A336" s="765"/>
      <c r="B336" s="765"/>
      <c r="C336" s="766"/>
      <c r="D336" s="765"/>
      <c r="E336" s="765"/>
      <c r="F336" s="765"/>
      <c r="G336" s="765"/>
    </row>
    <row r="337" spans="1:7" x14ac:dyDescent="0.25">
      <c r="A337" s="765"/>
      <c r="B337" s="765"/>
      <c r="C337" s="766"/>
      <c r="D337" s="765"/>
      <c r="E337" s="765"/>
      <c r="F337" s="765"/>
      <c r="G337" s="765"/>
    </row>
    <row r="338" spans="1:7" x14ac:dyDescent="0.25">
      <c r="A338" s="765"/>
      <c r="B338" s="765"/>
      <c r="C338" s="766"/>
      <c r="D338" s="765"/>
      <c r="E338" s="765"/>
      <c r="F338" s="765"/>
      <c r="G338" s="765"/>
    </row>
    <row r="339" spans="1:7" x14ac:dyDescent="0.25">
      <c r="A339" s="765"/>
      <c r="B339" s="765"/>
      <c r="C339" s="766"/>
      <c r="D339" s="765"/>
      <c r="E339" s="765"/>
      <c r="F339" s="765"/>
      <c r="G339" s="765"/>
    </row>
    <row r="340" spans="1:7" x14ac:dyDescent="0.25">
      <c r="A340" s="765"/>
      <c r="B340" s="765"/>
      <c r="C340" s="766"/>
      <c r="D340" s="765"/>
      <c r="E340" s="765"/>
      <c r="F340" s="765"/>
      <c r="G340" s="765"/>
    </row>
    <row r="341" spans="1:7" x14ac:dyDescent="0.25">
      <c r="A341" s="765"/>
      <c r="B341" s="765"/>
      <c r="C341" s="766"/>
      <c r="D341" s="765"/>
      <c r="E341" s="765"/>
      <c r="F341" s="765"/>
      <c r="G341" s="765"/>
    </row>
    <row r="342" spans="1:7" x14ac:dyDescent="0.25">
      <c r="A342" s="765"/>
      <c r="B342" s="765"/>
      <c r="C342" s="766"/>
      <c r="D342" s="765"/>
      <c r="E342" s="765"/>
      <c r="F342" s="765"/>
      <c r="G342" s="765"/>
    </row>
    <row r="343" spans="1:7" x14ac:dyDescent="0.25">
      <c r="A343" s="765"/>
      <c r="B343" s="765"/>
      <c r="C343" s="766"/>
      <c r="D343" s="765"/>
      <c r="E343" s="765"/>
      <c r="F343" s="765"/>
      <c r="G343" s="765"/>
    </row>
    <row r="344" spans="1:7" x14ac:dyDescent="0.25">
      <c r="A344" s="765"/>
      <c r="B344" s="765"/>
      <c r="C344" s="766"/>
      <c r="D344" s="765"/>
      <c r="E344" s="765"/>
      <c r="F344" s="765"/>
      <c r="G344" s="765"/>
    </row>
    <row r="345" spans="1:7" x14ac:dyDescent="0.25">
      <c r="A345" s="765"/>
      <c r="B345" s="765"/>
      <c r="C345" s="766"/>
      <c r="D345" s="765"/>
      <c r="E345" s="765"/>
      <c r="F345" s="765"/>
      <c r="G345" s="765"/>
    </row>
    <row r="346" spans="1:7" x14ac:dyDescent="0.25">
      <c r="A346" s="765"/>
      <c r="B346" s="765"/>
      <c r="C346" s="766"/>
      <c r="D346" s="765"/>
      <c r="E346" s="765"/>
      <c r="F346" s="765"/>
      <c r="G346" s="765"/>
    </row>
    <row r="347" spans="1:7" x14ac:dyDescent="0.25">
      <c r="A347" s="765"/>
      <c r="B347" s="765"/>
      <c r="C347" s="766"/>
      <c r="D347" s="765"/>
      <c r="E347" s="765"/>
      <c r="F347" s="765"/>
      <c r="G347" s="765"/>
    </row>
    <row r="348" spans="1:7" x14ac:dyDescent="0.25">
      <c r="A348" s="765"/>
      <c r="B348" s="765"/>
      <c r="C348" s="766"/>
      <c r="D348" s="765"/>
      <c r="E348" s="765"/>
      <c r="F348" s="765"/>
      <c r="G348" s="765"/>
    </row>
    <row r="349" spans="1:7" x14ac:dyDescent="0.25">
      <c r="A349" s="765"/>
      <c r="B349" s="765"/>
      <c r="C349" s="766"/>
      <c r="D349" s="765"/>
      <c r="E349" s="765"/>
      <c r="F349" s="765"/>
      <c r="G349" s="765"/>
    </row>
    <row r="350" spans="1:7" x14ac:dyDescent="0.25">
      <c r="A350" s="765"/>
      <c r="B350" s="765"/>
      <c r="C350" s="766"/>
      <c r="D350" s="765"/>
      <c r="E350" s="765"/>
      <c r="F350" s="765"/>
      <c r="G350" s="765"/>
    </row>
    <row r="351" spans="1:7" x14ac:dyDescent="0.25">
      <c r="A351" s="765"/>
      <c r="B351" s="765"/>
      <c r="C351" s="766"/>
      <c r="D351" s="765"/>
      <c r="E351" s="765"/>
      <c r="F351" s="765"/>
      <c r="G351" s="765"/>
    </row>
    <row r="352" spans="1:7" x14ac:dyDescent="0.25">
      <c r="A352" s="765"/>
      <c r="B352" s="765"/>
      <c r="C352" s="766"/>
      <c r="D352" s="765"/>
      <c r="E352" s="765"/>
      <c r="F352" s="765"/>
      <c r="G352" s="765"/>
    </row>
    <row r="353" spans="1:7" x14ac:dyDescent="0.25">
      <c r="A353" s="765"/>
      <c r="B353" s="765"/>
      <c r="C353" s="766"/>
      <c r="D353" s="765"/>
      <c r="E353" s="765"/>
      <c r="F353" s="765"/>
      <c r="G353" s="765"/>
    </row>
    <row r="354" spans="1:7" x14ac:dyDescent="0.25">
      <c r="A354" s="765"/>
      <c r="B354" s="765"/>
      <c r="C354" s="766"/>
      <c r="D354" s="765"/>
      <c r="E354" s="765"/>
      <c r="F354" s="765"/>
      <c r="G354" s="765"/>
    </row>
    <row r="355" spans="1:7" x14ac:dyDescent="0.25">
      <c r="A355" s="765"/>
      <c r="B355" s="765"/>
      <c r="C355" s="766"/>
      <c r="D355" s="765"/>
      <c r="E355" s="765"/>
      <c r="F355" s="765"/>
      <c r="G355" s="765"/>
    </row>
    <row r="356" spans="1:7" x14ac:dyDescent="0.25">
      <c r="A356" s="765"/>
      <c r="B356" s="765"/>
      <c r="C356" s="766"/>
      <c r="D356" s="765"/>
      <c r="E356" s="765"/>
      <c r="F356" s="765"/>
      <c r="G356" s="765"/>
    </row>
  </sheetData>
  <mergeCells count="3">
    <mergeCell ref="A1:G1"/>
    <mergeCell ref="A2:G2"/>
    <mergeCell ref="A11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workbookViewId="0"/>
  </sheetViews>
  <sheetFormatPr defaultColWidth="8.109375" defaultRowHeight="13.8" x14ac:dyDescent="0.25"/>
  <cols>
    <col min="1" max="1" width="3.33203125" style="770" customWidth="1"/>
    <col min="2" max="2" width="49.6640625" style="784" customWidth="1"/>
    <col min="3" max="4" width="10.6640625" style="770" customWidth="1"/>
    <col min="5" max="5" width="11" style="770" customWidth="1"/>
    <col min="6" max="7" width="10.6640625" style="770" customWidth="1"/>
    <col min="8" max="8" width="11" style="770" customWidth="1"/>
    <col min="9" max="10" width="10.6640625" style="770" customWidth="1"/>
    <col min="11" max="11" width="11.21875" style="770" customWidth="1"/>
    <col min="12" max="12" width="10.88671875" style="770" bestFit="1" customWidth="1"/>
    <col min="13" max="13" width="9.6640625" style="770" bestFit="1" customWidth="1"/>
    <col min="14" max="14" width="14.21875" style="770" bestFit="1" customWidth="1"/>
    <col min="15" max="16384" width="8.109375" style="770"/>
  </cols>
  <sheetData>
    <row r="1" spans="1:14" x14ac:dyDescent="0.25">
      <c r="A1" s="769"/>
      <c r="B1" s="1431" t="s">
        <v>1535</v>
      </c>
      <c r="C1" s="1431"/>
      <c r="D1" s="1431"/>
      <c r="E1" s="1431"/>
      <c r="F1" s="1431"/>
      <c r="G1" s="1431"/>
      <c r="H1" s="1431"/>
      <c r="I1" s="1431"/>
      <c r="J1" s="1431"/>
      <c r="K1" s="1431"/>
      <c r="L1" s="1431"/>
      <c r="M1" s="1431"/>
      <c r="N1" s="1431"/>
    </row>
    <row r="2" spans="1:14" x14ac:dyDescent="0.25">
      <c r="A2" s="769"/>
      <c r="B2" s="1431" t="s">
        <v>3</v>
      </c>
      <c r="C2" s="1431"/>
      <c r="D2" s="1431"/>
      <c r="E2" s="1431"/>
      <c r="F2" s="1431"/>
      <c r="G2" s="1431"/>
      <c r="H2" s="1431"/>
      <c r="I2" s="1431"/>
      <c r="J2" s="1431"/>
      <c r="K2" s="1431"/>
      <c r="L2" s="1431"/>
      <c r="M2" s="1431"/>
      <c r="N2" s="1431"/>
    </row>
    <row r="3" spans="1:14" x14ac:dyDescent="0.25">
      <c r="A3" s="769"/>
      <c r="B3" s="771"/>
      <c r="C3" s="180"/>
      <c r="D3" s="180"/>
      <c r="E3" s="772"/>
      <c r="F3" s="133"/>
      <c r="G3" s="133"/>
      <c r="H3" s="133"/>
      <c r="I3" s="133"/>
      <c r="J3" s="133"/>
      <c r="K3" s="133"/>
      <c r="L3" s="769"/>
      <c r="M3" s="769"/>
      <c r="N3" s="769"/>
    </row>
    <row r="4" spans="1:14" ht="38.25" customHeight="1" x14ac:dyDescent="0.25">
      <c r="A4" s="1432" t="s">
        <v>220</v>
      </c>
      <c r="B4" s="1433"/>
      <c r="C4" s="1438" t="s">
        <v>1536</v>
      </c>
      <c r="D4" s="1439"/>
      <c r="E4" s="1429" t="s">
        <v>1537</v>
      </c>
      <c r="F4" s="1443" t="s">
        <v>1538</v>
      </c>
      <c r="G4" s="1444"/>
      <c r="H4" s="1445"/>
      <c r="I4" s="1443" t="s">
        <v>1539</v>
      </c>
      <c r="J4" s="1444"/>
      <c r="K4" s="1445"/>
      <c r="L4" s="1443" t="s">
        <v>1540</v>
      </c>
      <c r="M4" s="1444"/>
      <c r="N4" s="1445"/>
    </row>
    <row r="5" spans="1:14" ht="16.5" customHeight="1" x14ac:dyDescent="0.25">
      <c r="A5" s="1434"/>
      <c r="B5" s="1435"/>
      <c r="C5" s="1440"/>
      <c r="D5" s="1441"/>
      <c r="E5" s="1442"/>
      <c r="F5" s="1427" t="s">
        <v>1536</v>
      </c>
      <c r="G5" s="1428"/>
      <c r="H5" s="1446" t="s">
        <v>1537</v>
      </c>
      <c r="I5" s="1427" t="s">
        <v>1536</v>
      </c>
      <c r="J5" s="1428"/>
      <c r="K5" s="1429" t="s">
        <v>1537</v>
      </c>
      <c r="L5" s="1427" t="s">
        <v>1536</v>
      </c>
      <c r="M5" s="1428"/>
      <c r="N5" s="1429" t="s">
        <v>1537</v>
      </c>
    </row>
    <row r="6" spans="1:14" x14ac:dyDescent="0.25">
      <c r="A6" s="1436"/>
      <c r="B6" s="1437"/>
      <c r="C6" s="773" t="s">
        <v>1541</v>
      </c>
      <c r="D6" s="773" t="s">
        <v>1542</v>
      </c>
      <c r="E6" s="1430"/>
      <c r="F6" s="773" t="s">
        <v>1541</v>
      </c>
      <c r="G6" s="773" t="s">
        <v>1542</v>
      </c>
      <c r="H6" s="1447"/>
      <c r="I6" s="773" t="s">
        <v>1541</v>
      </c>
      <c r="J6" s="773" t="s">
        <v>1542</v>
      </c>
      <c r="K6" s="1430"/>
      <c r="L6" s="773" t="s">
        <v>1541</v>
      </c>
      <c r="M6" s="773" t="s">
        <v>1542</v>
      </c>
      <c r="N6" s="1430"/>
    </row>
    <row r="7" spans="1:14" x14ac:dyDescent="0.25">
      <c r="A7" s="1423" t="s">
        <v>1543</v>
      </c>
      <c r="B7" s="1424"/>
      <c r="C7" s="774">
        <f>SUM(C9:C38)</f>
        <v>2782531</v>
      </c>
      <c r="D7" s="774">
        <f t="shared" ref="D7:N7" si="0">SUM(D9:D38)</f>
        <v>2305811</v>
      </c>
      <c r="E7" s="774">
        <f t="shared" si="0"/>
        <v>2269707</v>
      </c>
      <c r="F7" s="774">
        <f t="shared" si="0"/>
        <v>747004</v>
      </c>
      <c r="G7" s="774">
        <f t="shared" si="0"/>
        <v>532202</v>
      </c>
      <c r="H7" s="774">
        <f t="shared" si="0"/>
        <v>496098</v>
      </c>
      <c r="I7" s="775">
        <f t="shared" si="0"/>
        <v>2020092</v>
      </c>
      <c r="J7" s="774">
        <f t="shared" si="0"/>
        <v>1763055</v>
      </c>
      <c r="K7" s="774">
        <f t="shared" si="0"/>
        <v>1763055</v>
      </c>
      <c r="L7" s="774">
        <f t="shared" si="0"/>
        <v>15435</v>
      </c>
      <c r="M7" s="774">
        <f t="shared" si="0"/>
        <v>10554</v>
      </c>
      <c r="N7" s="774">
        <f t="shared" si="0"/>
        <v>10554</v>
      </c>
    </row>
    <row r="8" spans="1:14" x14ac:dyDescent="0.25">
      <c r="A8" s="1425" t="s">
        <v>482</v>
      </c>
      <c r="B8" s="1426"/>
      <c r="C8" s="776"/>
      <c r="D8" s="776"/>
      <c r="E8" s="776"/>
      <c r="F8" s="776"/>
      <c r="G8" s="776"/>
      <c r="H8" s="776"/>
      <c r="I8" s="776"/>
      <c r="J8" s="776"/>
      <c r="K8" s="776"/>
      <c r="L8" s="777"/>
      <c r="M8" s="777"/>
      <c r="N8" s="777"/>
    </row>
    <row r="9" spans="1:14" x14ac:dyDescent="0.25">
      <c r="A9" s="778">
        <v>2</v>
      </c>
      <c r="B9" s="779" t="s">
        <v>227</v>
      </c>
      <c r="C9" s="776"/>
      <c r="D9" s="776"/>
      <c r="E9" s="776"/>
      <c r="F9" s="776"/>
      <c r="G9" s="776"/>
      <c r="H9" s="776"/>
      <c r="I9" s="776"/>
      <c r="J9" s="776"/>
      <c r="K9" s="776"/>
      <c r="L9" s="777"/>
      <c r="M9" s="777"/>
      <c r="N9" s="777"/>
    </row>
    <row r="10" spans="1:14" x14ac:dyDescent="0.25">
      <c r="A10" s="778">
        <v>3</v>
      </c>
      <c r="B10" s="779" t="s">
        <v>228</v>
      </c>
      <c r="C10" s="776">
        <f t="shared" ref="C10:E11" si="1">F10+I10+L10</f>
        <v>24618</v>
      </c>
      <c r="D10" s="776">
        <f>G10+J10+M10</f>
        <v>0</v>
      </c>
      <c r="E10" s="776">
        <f>H10+K10+N10</f>
        <v>0</v>
      </c>
      <c r="F10" s="776"/>
      <c r="G10" s="776"/>
      <c r="H10" s="776"/>
      <c r="I10" s="776">
        <v>24618</v>
      </c>
      <c r="J10" s="776">
        <v>0</v>
      </c>
      <c r="K10" s="776">
        <v>0</v>
      </c>
      <c r="L10" s="776"/>
      <c r="M10" s="776"/>
      <c r="N10" s="776"/>
    </row>
    <row r="11" spans="1:14" x14ac:dyDescent="0.25">
      <c r="A11" s="778">
        <v>4</v>
      </c>
      <c r="B11" s="779" t="s">
        <v>1544</v>
      </c>
      <c r="C11" s="780">
        <f t="shared" si="1"/>
        <v>0</v>
      </c>
      <c r="D11" s="776">
        <f t="shared" si="1"/>
        <v>289038</v>
      </c>
      <c r="E11" s="776">
        <f t="shared" si="1"/>
        <v>289038</v>
      </c>
      <c r="F11" s="776"/>
      <c r="G11" s="776"/>
      <c r="H11" s="776"/>
      <c r="I11" s="776">
        <v>0</v>
      </c>
      <c r="J11" s="776">
        <v>289038</v>
      </c>
      <c r="K11" s="776">
        <v>289038</v>
      </c>
      <c r="L11" s="776"/>
      <c r="M11" s="776"/>
      <c r="N11" s="776"/>
    </row>
    <row r="12" spans="1:14" x14ac:dyDescent="0.25">
      <c r="A12" s="778">
        <v>5</v>
      </c>
      <c r="B12" s="781" t="s">
        <v>231</v>
      </c>
      <c r="C12" s="776"/>
      <c r="D12" s="776"/>
      <c r="E12" s="776"/>
      <c r="F12" s="776"/>
      <c r="G12" s="776"/>
      <c r="H12" s="776"/>
      <c r="I12" s="776"/>
      <c r="J12" s="776"/>
      <c r="K12" s="776"/>
      <c r="L12" s="782"/>
      <c r="M12" s="782"/>
      <c r="N12" s="782"/>
    </row>
    <row r="13" spans="1:14" x14ac:dyDescent="0.25">
      <c r="A13" s="778">
        <v>6</v>
      </c>
      <c r="B13" s="781" t="s">
        <v>1545</v>
      </c>
      <c r="C13" s="776"/>
      <c r="D13" s="776"/>
      <c r="E13" s="776"/>
      <c r="F13" s="776"/>
      <c r="G13" s="776"/>
      <c r="H13" s="776"/>
      <c r="I13" s="776"/>
      <c r="J13" s="776"/>
      <c r="K13" s="776"/>
      <c r="L13" s="782"/>
      <c r="M13" s="782"/>
      <c r="N13" s="782"/>
    </row>
    <row r="14" spans="1:14" x14ac:dyDescent="0.25">
      <c r="A14" s="778">
        <v>7</v>
      </c>
      <c r="B14" s="781" t="s">
        <v>233</v>
      </c>
      <c r="C14" s="776"/>
      <c r="D14" s="776"/>
      <c r="E14" s="776"/>
      <c r="F14" s="776"/>
      <c r="G14" s="776"/>
      <c r="H14" s="776"/>
      <c r="I14" s="776"/>
      <c r="J14" s="776"/>
      <c r="K14" s="776"/>
      <c r="L14" s="782"/>
      <c r="M14" s="782"/>
      <c r="N14" s="782"/>
    </row>
    <row r="15" spans="1:14" x14ac:dyDescent="0.25">
      <c r="A15" s="778">
        <v>8</v>
      </c>
      <c r="B15" s="781" t="s">
        <v>234</v>
      </c>
      <c r="C15" s="776"/>
      <c r="D15" s="776"/>
      <c r="E15" s="776"/>
      <c r="F15" s="776"/>
      <c r="G15" s="776"/>
      <c r="H15" s="776"/>
      <c r="I15" s="776"/>
      <c r="J15" s="776"/>
      <c r="K15" s="776"/>
      <c r="L15" s="782"/>
      <c r="M15" s="782"/>
      <c r="N15" s="782"/>
    </row>
    <row r="16" spans="1:14" x14ac:dyDescent="0.25">
      <c r="A16" s="778">
        <v>9</v>
      </c>
      <c r="B16" s="781" t="s">
        <v>235</v>
      </c>
      <c r="C16" s="776"/>
      <c r="D16" s="776"/>
      <c r="E16" s="776"/>
      <c r="F16" s="776"/>
      <c r="G16" s="776"/>
      <c r="H16" s="776"/>
      <c r="I16" s="776"/>
      <c r="J16" s="776"/>
      <c r="K16" s="776"/>
      <c r="L16" s="782"/>
      <c r="M16" s="782"/>
      <c r="N16" s="782"/>
    </row>
    <row r="17" spans="1:15" x14ac:dyDescent="0.25">
      <c r="A17" s="778">
        <v>10</v>
      </c>
      <c r="B17" s="781" t="s">
        <v>236</v>
      </c>
      <c r="C17" s="776"/>
      <c r="D17" s="776"/>
      <c r="E17" s="776"/>
      <c r="F17" s="776"/>
      <c r="G17" s="776"/>
      <c r="H17" s="776"/>
      <c r="I17" s="776"/>
      <c r="J17" s="776"/>
      <c r="K17" s="776"/>
      <c r="L17" s="782"/>
      <c r="M17" s="782"/>
      <c r="N17" s="782"/>
    </row>
    <row r="18" spans="1:15" x14ac:dyDescent="0.25">
      <c r="A18" s="778">
        <v>11</v>
      </c>
      <c r="B18" s="781" t="s">
        <v>237</v>
      </c>
      <c r="C18" s="776"/>
      <c r="D18" s="776"/>
      <c r="E18" s="776"/>
      <c r="F18" s="776"/>
      <c r="G18" s="776"/>
      <c r="H18" s="776"/>
      <c r="I18" s="776"/>
      <c r="J18" s="776"/>
      <c r="K18" s="776"/>
      <c r="L18" s="782"/>
      <c r="M18" s="782"/>
      <c r="N18" s="782"/>
    </row>
    <row r="19" spans="1:15" x14ac:dyDescent="0.25">
      <c r="A19" s="778">
        <v>12</v>
      </c>
      <c r="B19" s="781" t="s">
        <v>238</v>
      </c>
      <c r="C19" s="780">
        <f>F19+I19+L19</f>
        <v>131398</v>
      </c>
      <c r="D19" s="776">
        <f>G19+J19+M19</f>
        <v>142671</v>
      </c>
      <c r="E19" s="776">
        <f>H19+K19+N19</f>
        <v>142671</v>
      </c>
      <c r="F19" s="776"/>
      <c r="G19" s="776"/>
      <c r="H19" s="776"/>
      <c r="I19" s="776">
        <v>131398</v>
      </c>
      <c r="J19" s="776">
        <v>142671</v>
      </c>
      <c r="K19" s="776">
        <v>142671</v>
      </c>
      <c r="L19" s="776"/>
      <c r="M19" s="776"/>
      <c r="N19" s="776"/>
    </row>
    <row r="20" spans="1:15" x14ac:dyDescent="0.25">
      <c r="A20" s="778">
        <v>13</v>
      </c>
      <c r="B20" s="781" t="s">
        <v>239</v>
      </c>
      <c r="C20" s="776"/>
      <c r="D20" s="776"/>
      <c r="E20" s="776"/>
      <c r="F20" s="776"/>
      <c r="G20" s="776"/>
      <c r="H20" s="776"/>
      <c r="I20" s="783"/>
      <c r="J20" s="783"/>
      <c r="K20" s="783"/>
      <c r="L20" s="782"/>
      <c r="M20" s="782"/>
      <c r="N20" s="782"/>
    </row>
    <row r="21" spans="1:15" x14ac:dyDescent="0.25">
      <c r="A21" s="778">
        <v>15</v>
      </c>
      <c r="B21" s="781" t="s">
        <v>240</v>
      </c>
      <c r="C21" s="780">
        <f>F21+I21+L21</f>
        <v>61874</v>
      </c>
      <c r="D21" s="776">
        <f t="shared" ref="D21:E25" si="2">G21+J21+M21</f>
        <v>0</v>
      </c>
      <c r="E21" s="776">
        <f t="shared" si="2"/>
        <v>0</v>
      </c>
      <c r="F21" s="776"/>
      <c r="G21" s="776"/>
      <c r="H21" s="776"/>
      <c r="I21" s="776">
        <v>61874</v>
      </c>
      <c r="J21" s="776">
        <v>0</v>
      </c>
      <c r="K21" s="776">
        <v>0</v>
      </c>
      <c r="L21" s="776"/>
      <c r="M21" s="776"/>
      <c r="N21" s="776"/>
    </row>
    <row r="22" spans="1:15" x14ac:dyDescent="0.25">
      <c r="A22" s="778">
        <v>18</v>
      </c>
      <c r="B22" s="781" t="s">
        <v>241</v>
      </c>
      <c r="C22" s="780">
        <f t="shared" ref="C22:C24" si="3">F22+I22+L22</f>
        <v>384829</v>
      </c>
      <c r="D22" s="776">
        <f t="shared" si="2"/>
        <v>279474</v>
      </c>
      <c r="E22" s="776">
        <f t="shared" si="2"/>
        <v>279474</v>
      </c>
      <c r="F22" s="776"/>
      <c r="G22" s="776"/>
      <c r="H22" s="776"/>
      <c r="I22" s="776">
        <v>384829</v>
      </c>
      <c r="J22" s="776">
        <v>279474</v>
      </c>
      <c r="K22" s="776">
        <v>279474</v>
      </c>
      <c r="L22" s="776"/>
      <c r="M22" s="776"/>
      <c r="N22" s="776"/>
    </row>
    <row r="23" spans="1:15" x14ac:dyDescent="0.25">
      <c r="A23" s="778">
        <v>20</v>
      </c>
      <c r="B23" s="781" t="s">
        <v>242</v>
      </c>
      <c r="C23" s="780">
        <f t="shared" si="3"/>
        <v>107005</v>
      </c>
      <c r="D23" s="776">
        <f t="shared" si="2"/>
        <v>126407</v>
      </c>
      <c r="E23" s="776">
        <f t="shared" si="2"/>
        <v>126407</v>
      </c>
      <c r="F23" s="776"/>
      <c r="G23" s="776"/>
      <c r="H23" s="776"/>
      <c r="I23" s="776">
        <v>107005</v>
      </c>
      <c r="J23" s="776">
        <v>126407</v>
      </c>
      <c r="K23" s="776">
        <v>126407</v>
      </c>
      <c r="L23" s="776"/>
      <c r="M23" s="776"/>
      <c r="N23" s="776"/>
    </row>
    <row r="24" spans="1:15" x14ac:dyDescent="0.25">
      <c r="A24" s="778">
        <v>21</v>
      </c>
      <c r="B24" s="781" t="s">
        <v>243</v>
      </c>
      <c r="C24" s="780">
        <f t="shared" si="3"/>
        <v>0</v>
      </c>
      <c r="D24" s="776">
        <f t="shared" si="2"/>
        <v>0</v>
      </c>
      <c r="E24" s="776">
        <f t="shared" si="2"/>
        <v>0</v>
      </c>
      <c r="F24" s="776"/>
      <c r="G24" s="776"/>
      <c r="H24" s="776"/>
      <c r="I24" s="776">
        <v>0</v>
      </c>
      <c r="J24" s="776">
        <v>0</v>
      </c>
      <c r="K24" s="776">
        <v>0</v>
      </c>
      <c r="L24" s="776"/>
      <c r="M24" s="776"/>
      <c r="N24" s="776"/>
    </row>
    <row r="25" spans="1:15" x14ac:dyDescent="0.25">
      <c r="A25" s="778">
        <v>22</v>
      </c>
      <c r="B25" s="781" t="s">
        <v>244</v>
      </c>
      <c r="C25" s="776">
        <f>F25+I25+L25</f>
        <v>208169</v>
      </c>
      <c r="D25" s="776">
        <f t="shared" si="2"/>
        <v>418831</v>
      </c>
      <c r="E25" s="776">
        <f>H25+K25+N25</f>
        <v>418831</v>
      </c>
      <c r="F25" s="776"/>
      <c r="G25" s="776"/>
      <c r="H25" s="776"/>
      <c r="I25" s="776">
        <v>206934</v>
      </c>
      <c r="J25" s="776">
        <v>408277</v>
      </c>
      <c r="K25" s="776">
        <v>408277</v>
      </c>
      <c r="L25" s="776">
        <v>1235</v>
      </c>
      <c r="M25" s="776">
        <v>10554</v>
      </c>
      <c r="N25" s="776">
        <v>10554</v>
      </c>
    </row>
    <row r="26" spans="1:15" x14ac:dyDescent="0.25">
      <c r="A26" s="778">
        <v>24</v>
      </c>
      <c r="B26" s="781" t="s">
        <v>245</v>
      </c>
      <c r="C26" s="776"/>
      <c r="D26" s="776"/>
      <c r="E26" s="776"/>
      <c r="F26" s="776"/>
      <c r="G26" s="776"/>
      <c r="H26" s="776"/>
      <c r="I26" s="783"/>
      <c r="J26" s="783"/>
      <c r="K26" s="783"/>
      <c r="L26" s="776"/>
      <c r="M26" s="776"/>
      <c r="N26" s="776"/>
    </row>
    <row r="27" spans="1:15" x14ac:dyDescent="0.25">
      <c r="A27" s="778">
        <v>26</v>
      </c>
      <c r="B27" s="781" t="s">
        <v>246</v>
      </c>
      <c r="C27" s="780">
        <f t="shared" ref="C27:E29" si="4">F27+I27+L27</f>
        <v>269094</v>
      </c>
      <c r="D27" s="776">
        <f t="shared" si="4"/>
        <v>279588</v>
      </c>
      <c r="E27" s="776">
        <f t="shared" si="4"/>
        <v>279588</v>
      </c>
      <c r="F27" s="776"/>
      <c r="G27" s="776"/>
      <c r="H27" s="776"/>
      <c r="I27" s="776">
        <v>269094</v>
      </c>
      <c r="J27" s="776">
        <v>279588</v>
      </c>
      <c r="K27" s="776">
        <v>279588</v>
      </c>
      <c r="L27" s="776"/>
      <c r="M27" s="776"/>
      <c r="N27" s="776"/>
      <c r="O27" s="784"/>
    </row>
    <row r="28" spans="1:15" x14ac:dyDescent="0.25">
      <c r="A28" s="782">
        <v>27</v>
      </c>
      <c r="B28" s="781" t="s">
        <v>247</v>
      </c>
      <c r="C28" s="780">
        <f t="shared" si="4"/>
        <v>968053</v>
      </c>
      <c r="D28" s="780">
        <f t="shared" si="4"/>
        <v>533607</v>
      </c>
      <c r="E28" s="780">
        <f t="shared" si="4"/>
        <v>497503</v>
      </c>
      <c r="F28" s="776">
        <v>747004</v>
      </c>
      <c r="G28" s="776">
        <v>532202</v>
      </c>
      <c r="H28" s="776">
        <v>496098</v>
      </c>
      <c r="I28" s="776">
        <v>221049</v>
      </c>
      <c r="J28" s="776">
        <v>1405</v>
      </c>
      <c r="K28" s="776">
        <v>1405</v>
      </c>
      <c r="L28" s="776"/>
      <c r="M28" s="776"/>
      <c r="N28" s="776"/>
    </row>
    <row r="29" spans="1:15" x14ac:dyDescent="0.25">
      <c r="A29" s="778">
        <v>29</v>
      </c>
      <c r="B29" s="781" t="s">
        <v>1546</v>
      </c>
      <c r="C29" s="780">
        <f t="shared" si="4"/>
        <v>297491</v>
      </c>
      <c r="D29" s="776">
        <f t="shared" si="4"/>
        <v>236195</v>
      </c>
      <c r="E29" s="776">
        <f t="shared" si="4"/>
        <v>236195</v>
      </c>
      <c r="F29" s="776"/>
      <c r="G29" s="776"/>
      <c r="H29" s="776"/>
      <c r="I29" s="776">
        <v>297491</v>
      </c>
      <c r="J29" s="776">
        <v>236195</v>
      </c>
      <c r="K29" s="776">
        <v>236195</v>
      </c>
      <c r="L29" s="776"/>
      <c r="M29" s="776"/>
      <c r="N29" s="776"/>
    </row>
    <row r="30" spans="1:15" x14ac:dyDescent="0.25">
      <c r="A30" s="778">
        <v>32</v>
      </c>
      <c r="B30" s="781" t="s">
        <v>250</v>
      </c>
      <c r="C30" s="776"/>
      <c r="D30" s="776"/>
      <c r="E30" s="776"/>
      <c r="F30" s="776"/>
      <c r="G30" s="776"/>
      <c r="H30" s="776"/>
      <c r="I30" s="776"/>
      <c r="J30" s="776"/>
      <c r="K30" s="776"/>
      <c r="L30" s="776"/>
      <c r="M30" s="776"/>
      <c r="N30" s="776"/>
    </row>
    <row r="31" spans="1:15" x14ac:dyDescent="0.25">
      <c r="A31" s="778">
        <v>33</v>
      </c>
      <c r="B31" s="781" t="s">
        <v>251</v>
      </c>
      <c r="C31" s="776"/>
      <c r="D31" s="776"/>
      <c r="E31" s="776"/>
      <c r="F31" s="776"/>
      <c r="G31" s="776"/>
      <c r="H31" s="776"/>
      <c r="I31" s="776"/>
      <c r="J31" s="776"/>
      <c r="K31" s="776"/>
      <c r="L31" s="776"/>
      <c r="M31" s="776"/>
      <c r="N31" s="776"/>
    </row>
    <row r="32" spans="1:15" x14ac:dyDescent="0.25">
      <c r="A32" s="778">
        <v>37</v>
      </c>
      <c r="B32" s="781" t="s">
        <v>254</v>
      </c>
      <c r="C32" s="776"/>
      <c r="D32" s="776"/>
      <c r="E32" s="776"/>
      <c r="F32" s="776"/>
      <c r="G32" s="776"/>
      <c r="H32" s="776"/>
      <c r="I32" s="776"/>
      <c r="J32" s="776"/>
      <c r="K32" s="776"/>
      <c r="L32" s="776"/>
      <c r="M32" s="776"/>
      <c r="N32" s="776"/>
    </row>
    <row r="33" spans="1:17" x14ac:dyDescent="0.25">
      <c r="A33" s="778">
        <v>38</v>
      </c>
      <c r="B33" s="781" t="s">
        <v>1547</v>
      </c>
      <c r="C33" s="776"/>
      <c r="D33" s="776"/>
      <c r="E33" s="776"/>
      <c r="F33" s="776"/>
      <c r="G33" s="776"/>
      <c r="H33" s="776"/>
      <c r="I33" s="776"/>
      <c r="J33" s="776"/>
      <c r="K33" s="776"/>
      <c r="L33" s="776"/>
      <c r="M33" s="776"/>
      <c r="N33" s="776"/>
    </row>
    <row r="34" spans="1:17" x14ac:dyDescent="0.25">
      <c r="A34" s="778">
        <v>40</v>
      </c>
      <c r="B34" s="781" t="s">
        <v>1548</v>
      </c>
      <c r="C34" s="776"/>
      <c r="D34" s="776"/>
      <c r="E34" s="776"/>
      <c r="F34" s="776"/>
      <c r="G34" s="776"/>
      <c r="H34" s="776"/>
      <c r="I34" s="776"/>
      <c r="J34" s="776"/>
      <c r="K34" s="776"/>
      <c r="L34" s="776"/>
      <c r="M34" s="776"/>
      <c r="N34" s="776"/>
    </row>
    <row r="35" spans="1:17" x14ac:dyDescent="0.25">
      <c r="A35" s="778">
        <v>41</v>
      </c>
      <c r="B35" s="781" t="s">
        <v>257</v>
      </c>
      <c r="C35" s="776"/>
      <c r="D35" s="776"/>
      <c r="E35" s="776"/>
      <c r="F35" s="776"/>
      <c r="G35" s="776"/>
      <c r="H35" s="776"/>
      <c r="I35" s="776"/>
      <c r="J35" s="776"/>
      <c r="K35" s="776"/>
      <c r="L35" s="776"/>
      <c r="M35" s="776"/>
      <c r="N35" s="776"/>
    </row>
    <row r="36" spans="1:17" x14ac:dyDescent="0.25">
      <c r="A36" s="778">
        <v>42</v>
      </c>
      <c r="B36" s="785" t="s">
        <v>1549</v>
      </c>
      <c r="C36" s="776"/>
      <c r="D36" s="776"/>
      <c r="E36" s="776"/>
      <c r="F36" s="776"/>
      <c r="G36" s="776"/>
      <c r="H36" s="776"/>
      <c r="I36" s="776"/>
      <c r="J36" s="776"/>
      <c r="K36" s="776"/>
      <c r="L36" s="776"/>
      <c r="M36" s="776"/>
      <c r="N36" s="776"/>
    </row>
    <row r="37" spans="1:17" x14ac:dyDescent="0.25">
      <c r="A37" s="786">
        <v>48</v>
      </c>
      <c r="B37" s="787" t="s">
        <v>1550</v>
      </c>
      <c r="C37" s="788">
        <f t="shared" ref="C37:E37" si="5">F37+I37+L37</f>
        <v>330000</v>
      </c>
      <c r="D37" s="789">
        <f t="shared" si="5"/>
        <v>0</v>
      </c>
      <c r="E37" s="789">
        <f t="shared" si="5"/>
        <v>0</v>
      </c>
      <c r="F37" s="789"/>
      <c r="G37" s="789"/>
      <c r="H37" s="789"/>
      <c r="I37" s="789">
        <v>315800</v>
      </c>
      <c r="J37" s="789">
        <v>0</v>
      </c>
      <c r="K37" s="789">
        <v>0</v>
      </c>
      <c r="L37" s="789">
        <v>14200</v>
      </c>
      <c r="M37" s="789">
        <v>0</v>
      </c>
      <c r="N37" s="789">
        <v>0</v>
      </c>
    </row>
    <row r="38" spans="1:17" ht="17.25" customHeight="1" x14ac:dyDescent="0.25">
      <c r="A38" s="778">
        <v>51</v>
      </c>
      <c r="B38" s="785" t="s">
        <v>260</v>
      </c>
      <c r="C38" s="776"/>
      <c r="D38" s="776"/>
      <c r="E38" s="776"/>
      <c r="F38" s="776"/>
      <c r="G38" s="776"/>
      <c r="H38" s="776"/>
      <c r="I38" s="776"/>
      <c r="J38" s="776"/>
      <c r="K38" s="776"/>
      <c r="L38" s="776"/>
      <c r="M38" s="776"/>
      <c r="N38" s="776"/>
    </row>
    <row r="39" spans="1:17" x14ac:dyDescent="0.25">
      <c r="A39" s="1423" t="s">
        <v>1551</v>
      </c>
      <c r="B39" s="1424"/>
      <c r="C39" s="775">
        <f>SUM(C41:C70)</f>
        <v>2782531</v>
      </c>
      <c r="D39" s="775">
        <f>SUM(D41:D70)</f>
        <v>2358268</v>
      </c>
      <c r="E39" s="775">
        <f>SUM(E41:E70)</f>
        <v>2358196</v>
      </c>
      <c r="F39" s="774">
        <f t="shared" ref="F39:N39" si="6">SUM(F41:F70)</f>
        <v>747004</v>
      </c>
      <c r="G39" s="774">
        <f t="shared" si="6"/>
        <v>519522</v>
      </c>
      <c r="H39" s="774">
        <f t="shared" si="6"/>
        <v>519521</v>
      </c>
      <c r="I39" s="774">
        <f t="shared" si="6"/>
        <v>2020092</v>
      </c>
      <c r="J39" s="774">
        <f t="shared" si="6"/>
        <v>1838308</v>
      </c>
      <c r="K39" s="774">
        <f>SUM(K41:K70)</f>
        <v>1838237</v>
      </c>
      <c r="L39" s="774">
        <f t="shared" si="6"/>
        <v>15435</v>
      </c>
      <c r="M39" s="774">
        <f t="shared" si="6"/>
        <v>438</v>
      </c>
      <c r="N39" s="774">
        <f t="shared" si="6"/>
        <v>438</v>
      </c>
    </row>
    <row r="40" spans="1:17" x14ac:dyDescent="0.25">
      <c r="A40" s="1425" t="s">
        <v>482</v>
      </c>
      <c r="B40" s="1426"/>
      <c r="C40" s="780"/>
      <c r="D40" s="780"/>
      <c r="E40" s="780"/>
      <c r="F40" s="776"/>
      <c r="G40" s="776"/>
      <c r="H40" s="776"/>
      <c r="I40" s="780"/>
      <c r="J40" s="780"/>
      <c r="K40" s="780"/>
      <c r="L40" s="790"/>
      <c r="M40" s="782"/>
      <c r="N40" s="782"/>
      <c r="Q40" s="791"/>
    </row>
    <row r="41" spans="1:17" x14ac:dyDescent="0.25">
      <c r="A41" s="778">
        <v>2</v>
      </c>
      <c r="B41" s="779" t="s">
        <v>227</v>
      </c>
      <c r="C41" s="780"/>
      <c r="D41" s="780"/>
      <c r="E41" s="780"/>
      <c r="F41" s="776"/>
      <c r="G41" s="776"/>
      <c r="H41" s="776"/>
      <c r="I41" s="780"/>
      <c r="J41" s="780"/>
      <c r="K41" s="780"/>
      <c r="L41" s="790"/>
      <c r="M41" s="782"/>
      <c r="N41" s="782"/>
      <c r="Q41" s="791"/>
    </row>
    <row r="42" spans="1:17" s="784" customFormat="1" x14ac:dyDescent="0.25">
      <c r="A42" s="778">
        <v>3</v>
      </c>
      <c r="B42" s="779" t="s">
        <v>228</v>
      </c>
      <c r="C42" s="780">
        <f>F42+I42+L42</f>
        <v>24618</v>
      </c>
      <c r="D42" s="780">
        <f t="shared" ref="C42:E43" si="7">G42+J42+M42</f>
        <v>10827</v>
      </c>
      <c r="E42" s="780">
        <f t="shared" si="7"/>
        <v>10827</v>
      </c>
      <c r="F42" s="776"/>
      <c r="G42" s="776"/>
      <c r="H42" s="776"/>
      <c r="I42" s="776">
        <v>24618</v>
      </c>
      <c r="J42" s="776">
        <v>10827</v>
      </c>
      <c r="K42" s="776">
        <v>10827</v>
      </c>
      <c r="L42" s="780"/>
      <c r="M42" s="776"/>
      <c r="N42" s="776"/>
      <c r="Q42" s="792"/>
    </row>
    <row r="43" spans="1:17" s="784" customFormat="1" x14ac:dyDescent="0.25">
      <c r="A43" s="778">
        <v>4</v>
      </c>
      <c r="B43" s="779" t="s">
        <v>1544</v>
      </c>
      <c r="C43" s="780">
        <f t="shared" si="7"/>
        <v>0</v>
      </c>
      <c r="D43" s="780">
        <f t="shared" si="7"/>
        <v>241567</v>
      </c>
      <c r="E43" s="780">
        <f t="shared" si="7"/>
        <v>241567</v>
      </c>
      <c r="F43" s="776"/>
      <c r="G43" s="776"/>
      <c r="H43" s="776"/>
      <c r="I43" s="776">
        <v>0</v>
      </c>
      <c r="J43" s="776">
        <v>241567</v>
      </c>
      <c r="K43" s="776">
        <v>241567</v>
      </c>
      <c r="L43" s="780"/>
      <c r="M43" s="776"/>
      <c r="N43" s="776"/>
      <c r="Q43" s="792"/>
    </row>
    <row r="44" spans="1:17" s="784" customFormat="1" x14ac:dyDescent="0.25">
      <c r="A44" s="778">
        <v>5</v>
      </c>
      <c r="B44" s="781" t="s">
        <v>231</v>
      </c>
      <c r="C44" s="780"/>
      <c r="D44" s="780"/>
      <c r="E44" s="780"/>
      <c r="F44" s="776"/>
      <c r="G44" s="776"/>
      <c r="H44" s="776"/>
      <c r="I44" s="783"/>
      <c r="J44" s="783"/>
      <c r="K44" s="783"/>
      <c r="L44" s="780"/>
      <c r="M44" s="776"/>
      <c r="N44" s="776"/>
      <c r="Q44" s="792"/>
    </row>
    <row r="45" spans="1:17" s="784" customFormat="1" x14ac:dyDescent="0.25">
      <c r="A45" s="778">
        <v>6</v>
      </c>
      <c r="B45" s="781" t="s">
        <v>1545</v>
      </c>
      <c r="C45" s="780">
        <f t="shared" ref="C45:D70" si="8">F45+I45+L45</f>
        <v>0</v>
      </c>
      <c r="D45" s="780">
        <f>G45+J45+M45</f>
        <v>773</v>
      </c>
      <c r="E45" s="780">
        <f t="shared" ref="E45:E70" si="9">H45+K45+N45</f>
        <v>773</v>
      </c>
      <c r="F45" s="776"/>
      <c r="G45" s="776"/>
      <c r="H45" s="776"/>
      <c r="I45" s="776">
        <v>0</v>
      </c>
      <c r="J45" s="776">
        <v>773</v>
      </c>
      <c r="K45" s="776">
        <v>773</v>
      </c>
      <c r="L45" s="780"/>
      <c r="M45" s="776"/>
      <c r="N45" s="776"/>
      <c r="Q45" s="792"/>
    </row>
    <row r="46" spans="1:17" s="784" customFormat="1" x14ac:dyDescent="0.25">
      <c r="A46" s="778">
        <v>7</v>
      </c>
      <c r="B46" s="781" t="s">
        <v>233</v>
      </c>
      <c r="C46" s="780"/>
      <c r="D46" s="780"/>
      <c r="E46" s="780"/>
      <c r="F46" s="776"/>
      <c r="G46" s="776"/>
      <c r="H46" s="776"/>
      <c r="I46" s="783"/>
      <c r="J46" s="783"/>
      <c r="K46" s="783"/>
      <c r="L46" s="780"/>
      <c r="M46" s="776"/>
      <c r="N46" s="776"/>
      <c r="Q46" s="792"/>
    </row>
    <row r="47" spans="1:17" s="784" customFormat="1" x14ac:dyDescent="0.25">
      <c r="A47" s="778">
        <v>8</v>
      </c>
      <c r="B47" s="781" t="s">
        <v>234</v>
      </c>
      <c r="C47" s="780">
        <f t="shared" si="8"/>
        <v>0</v>
      </c>
      <c r="D47" s="780">
        <f t="shared" si="8"/>
        <v>362</v>
      </c>
      <c r="E47" s="780">
        <f t="shared" si="9"/>
        <v>362</v>
      </c>
      <c r="F47" s="776"/>
      <c r="G47" s="776"/>
      <c r="H47" s="776"/>
      <c r="I47" s="776">
        <v>0</v>
      </c>
      <c r="J47" s="776">
        <v>362</v>
      </c>
      <c r="K47" s="776">
        <v>362</v>
      </c>
      <c r="L47" s="780"/>
      <c r="M47" s="776"/>
      <c r="N47" s="776"/>
      <c r="Q47" s="792"/>
    </row>
    <row r="48" spans="1:17" s="784" customFormat="1" x14ac:dyDescent="0.25">
      <c r="A48" s="778">
        <v>9</v>
      </c>
      <c r="B48" s="781" t="s">
        <v>235</v>
      </c>
      <c r="C48" s="780">
        <f t="shared" si="8"/>
        <v>0</v>
      </c>
      <c r="D48" s="780">
        <f t="shared" si="8"/>
        <v>0</v>
      </c>
      <c r="E48" s="780">
        <f t="shared" si="9"/>
        <v>0</v>
      </c>
      <c r="F48" s="776"/>
      <c r="G48" s="776"/>
      <c r="H48" s="776"/>
      <c r="I48" s="776">
        <v>0</v>
      </c>
      <c r="J48" s="776">
        <v>0</v>
      </c>
      <c r="K48" s="776">
        <v>0</v>
      </c>
      <c r="L48" s="780"/>
      <c r="M48" s="776"/>
      <c r="N48" s="776"/>
      <c r="Q48" s="792"/>
    </row>
    <row r="49" spans="1:17" s="784" customFormat="1" x14ac:dyDescent="0.25">
      <c r="A49" s="778">
        <v>10</v>
      </c>
      <c r="B49" s="781" t="s">
        <v>236</v>
      </c>
      <c r="C49" s="780">
        <f t="shared" si="8"/>
        <v>0</v>
      </c>
      <c r="D49" s="780">
        <f t="shared" si="8"/>
        <v>371</v>
      </c>
      <c r="E49" s="780">
        <f t="shared" si="9"/>
        <v>371</v>
      </c>
      <c r="F49" s="776"/>
      <c r="G49" s="776"/>
      <c r="H49" s="776"/>
      <c r="I49" s="776">
        <v>0</v>
      </c>
      <c r="J49" s="776">
        <v>371</v>
      </c>
      <c r="K49" s="776">
        <v>371</v>
      </c>
      <c r="L49" s="780"/>
      <c r="M49" s="776"/>
      <c r="N49" s="776"/>
      <c r="Q49" s="792"/>
    </row>
    <row r="50" spans="1:17" s="784" customFormat="1" x14ac:dyDescent="0.25">
      <c r="A50" s="778">
        <v>11</v>
      </c>
      <c r="B50" s="781" t="s">
        <v>237</v>
      </c>
      <c r="C50" s="780">
        <f t="shared" si="8"/>
        <v>0</v>
      </c>
      <c r="D50" s="780">
        <f t="shared" si="8"/>
        <v>1470</v>
      </c>
      <c r="E50" s="780">
        <f t="shared" si="9"/>
        <v>1441</v>
      </c>
      <c r="F50" s="776"/>
      <c r="G50" s="776"/>
      <c r="H50" s="776"/>
      <c r="I50" s="776">
        <v>0</v>
      </c>
      <c r="J50" s="776">
        <v>1470</v>
      </c>
      <c r="K50" s="776">
        <v>1441</v>
      </c>
      <c r="L50" s="780"/>
      <c r="M50" s="776"/>
      <c r="N50" s="776"/>
      <c r="Q50" s="792"/>
    </row>
    <row r="51" spans="1:17" s="784" customFormat="1" x14ac:dyDescent="0.25">
      <c r="A51" s="778">
        <v>12</v>
      </c>
      <c r="B51" s="781" t="s">
        <v>238</v>
      </c>
      <c r="C51" s="780">
        <f>F51+I51+L51</f>
        <v>131398</v>
      </c>
      <c r="D51" s="780">
        <f t="shared" si="8"/>
        <v>103339</v>
      </c>
      <c r="E51" s="780">
        <f t="shared" si="9"/>
        <v>103339</v>
      </c>
      <c r="F51" s="776"/>
      <c r="G51" s="776"/>
      <c r="H51" s="776"/>
      <c r="I51" s="776">
        <v>131398</v>
      </c>
      <c r="J51" s="776">
        <v>103339</v>
      </c>
      <c r="K51" s="776">
        <v>103339</v>
      </c>
      <c r="L51" s="780"/>
      <c r="M51" s="776"/>
      <c r="N51" s="776"/>
      <c r="Q51" s="792"/>
    </row>
    <row r="52" spans="1:17" s="784" customFormat="1" x14ac:dyDescent="0.25">
      <c r="A52" s="778">
        <v>13</v>
      </c>
      <c r="B52" s="781" t="s">
        <v>239</v>
      </c>
      <c r="C52" s="780">
        <f t="shared" si="8"/>
        <v>0</v>
      </c>
      <c r="D52" s="780">
        <f t="shared" si="8"/>
        <v>11022</v>
      </c>
      <c r="E52" s="780">
        <f t="shared" si="9"/>
        <v>11022</v>
      </c>
      <c r="F52" s="776">
        <v>0</v>
      </c>
      <c r="G52" s="776">
        <v>39</v>
      </c>
      <c r="H52" s="776">
        <v>39</v>
      </c>
      <c r="I52" s="776">
        <v>0</v>
      </c>
      <c r="J52" s="776">
        <v>10983</v>
      </c>
      <c r="K52" s="776">
        <v>10983</v>
      </c>
      <c r="L52" s="776"/>
      <c r="M52" s="776"/>
      <c r="N52" s="776"/>
      <c r="Q52" s="792"/>
    </row>
    <row r="53" spans="1:17" s="784" customFormat="1" x14ac:dyDescent="0.25">
      <c r="A53" s="778">
        <v>15</v>
      </c>
      <c r="B53" s="781" t="s">
        <v>240</v>
      </c>
      <c r="C53" s="780">
        <f t="shared" si="8"/>
        <v>61874</v>
      </c>
      <c r="D53" s="780">
        <f t="shared" si="8"/>
        <v>9044</v>
      </c>
      <c r="E53" s="780">
        <f t="shared" si="9"/>
        <v>9044</v>
      </c>
      <c r="F53" s="783"/>
      <c r="G53" s="783"/>
      <c r="H53" s="783"/>
      <c r="I53" s="776">
        <v>61874</v>
      </c>
      <c r="J53" s="776">
        <v>9044</v>
      </c>
      <c r="K53" s="776">
        <v>9044</v>
      </c>
      <c r="L53" s="776"/>
      <c r="M53" s="776"/>
      <c r="N53" s="776"/>
      <c r="Q53" s="792"/>
    </row>
    <row r="54" spans="1:17" s="784" customFormat="1" x14ac:dyDescent="0.25">
      <c r="A54" s="778">
        <v>18</v>
      </c>
      <c r="B54" s="781" t="s">
        <v>241</v>
      </c>
      <c r="C54" s="780">
        <f t="shared" si="8"/>
        <v>384829</v>
      </c>
      <c r="D54" s="780">
        <f t="shared" si="8"/>
        <v>188181</v>
      </c>
      <c r="E54" s="780">
        <f t="shared" si="9"/>
        <v>188181</v>
      </c>
      <c r="F54" s="783"/>
      <c r="G54" s="783"/>
      <c r="H54" s="783"/>
      <c r="I54" s="776">
        <v>384829</v>
      </c>
      <c r="J54" s="776">
        <v>188181</v>
      </c>
      <c r="K54" s="776">
        <v>188181</v>
      </c>
      <c r="L54" s="783"/>
      <c r="M54" s="783"/>
      <c r="N54" s="783"/>
      <c r="Q54" s="792"/>
    </row>
    <row r="55" spans="1:17" s="784" customFormat="1" x14ac:dyDescent="0.25">
      <c r="A55" s="778">
        <v>20</v>
      </c>
      <c r="B55" s="781" t="s">
        <v>242</v>
      </c>
      <c r="C55" s="780">
        <f t="shared" si="8"/>
        <v>107005</v>
      </c>
      <c r="D55" s="780">
        <f t="shared" si="8"/>
        <v>141652</v>
      </c>
      <c r="E55" s="780">
        <f t="shared" si="9"/>
        <v>141652</v>
      </c>
      <c r="F55" s="783"/>
      <c r="G55" s="783"/>
      <c r="H55" s="783"/>
      <c r="I55" s="776">
        <v>107005</v>
      </c>
      <c r="J55" s="776">
        <v>141652</v>
      </c>
      <c r="K55" s="776">
        <v>141652</v>
      </c>
      <c r="L55" s="783"/>
      <c r="M55" s="783"/>
      <c r="N55" s="783"/>
      <c r="Q55" s="792"/>
    </row>
    <row r="56" spans="1:17" s="784" customFormat="1" x14ac:dyDescent="0.25">
      <c r="A56" s="778">
        <v>21</v>
      </c>
      <c r="B56" s="781" t="s">
        <v>243</v>
      </c>
      <c r="C56" s="780">
        <f t="shared" si="8"/>
        <v>0</v>
      </c>
      <c r="D56" s="780">
        <f t="shared" si="8"/>
        <v>86383</v>
      </c>
      <c r="E56" s="780">
        <f t="shared" si="9"/>
        <v>86368</v>
      </c>
      <c r="F56" s="783"/>
      <c r="G56" s="783"/>
      <c r="H56" s="783"/>
      <c r="I56" s="776">
        <v>0</v>
      </c>
      <c r="J56" s="776">
        <v>86383</v>
      </c>
      <c r="K56" s="776">
        <v>86368</v>
      </c>
      <c r="L56" s="783"/>
      <c r="M56" s="783"/>
      <c r="N56" s="783"/>
      <c r="Q56" s="792"/>
    </row>
    <row r="57" spans="1:17" s="784" customFormat="1" x14ac:dyDescent="0.25">
      <c r="A57" s="778">
        <v>22</v>
      </c>
      <c r="B57" s="781" t="s">
        <v>244</v>
      </c>
      <c r="C57" s="780">
        <f t="shared" si="8"/>
        <v>208169</v>
      </c>
      <c r="D57" s="780">
        <f t="shared" si="8"/>
        <v>418212</v>
      </c>
      <c r="E57" s="780">
        <f t="shared" si="9"/>
        <v>418212</v>
      </c>
      <c r="F57" s="783"/>
      <c r="G57" s="783"/>
      <c r="H57" s="783"/>
      <c r="I57" s="776">
        <v>206934</v>
      </c>
      <c r="J57" s="776">
        <v>417774</v>
      </c>
      <c r="K57" s="776">
        <v>417774</v>
      </c>
      <c r="L57" s="776">
        <v>1235</v>
      </c>
      <c r="M57" s="776">
        <v>438</v>
      </c>
      <c r="N57" s="776">
        <v>438</v>
      </c>
      <c r="Q57" s="792"/>
    </row>
    <row r="58" spans="1:17" s="784" customFormat="1" x14ac:dyDescent="0.25">
      <c r="A58" s="778">
        <v>24</v>
      </c>
      <c r="B58" s="781" t="s">
        <v>245</v>
      </c>
      <c r="C58" s="780">
        <f t="shared" si="8"/>
        <v>0</v>
      </c>
      <c r="D58" s="780">
        <f t="shared" si="8"/>
        <v>1572</v>
      </c>
      <c r="E58" s="780">
        <f t="shared" si="9"/>
        <v>1572</v>
      </c>
      <c r="F58" s="783"/>
      <c r="G58" s="783"/>
      <c r="H58" s="783"/>
      <c r="I58" s="776">
        <v>0</v>
      </c>
      <c r="J58" s="776">
        <v>1572</v>
      </c>
      <c r="K58" s="776">
        <v>1572</v>
      </c>
      <c r="L58" s="783"/>
      <c r="M58" s="783"/>
      <c r="N58" s="783"/>
      <c r="Q58" s="792"/>
    </row>
    <row r="59" spans="1:17" s="784" customFormat="1" x14ac:dyDescent="0.25">
      <c r="A59" s="778">
        <v>26</v>
      </c>
      <c r="B59" s="781" t="s">
        <v>246</v>
      </c>
      <c r="C59" s="780">
        <f t="shared" si="8"/>
        <v>269094</v>
      </c>
      <c r="D59" s="780">
        <f t="shared" si="8"/>
        <v>288167</v>
      </c>
      <c r="E59" s="780">
        <f t="shared" si="9"/>
        <v>288140</v>
      </c>
      <c r="F59" s="783"/>
      <c r="G59" s="783"/>
      <c r="H59" s="783"/>
      <c r="I59" s="776">
        <v>269094</v>
      </c>
      <c r="J59" s="776">
        <v>288167</v>
      </c>
      <c r="K59" s="776">
        <v>288140</v>
      </c>
      <c r="L59" s="783"/>
      <c r="M59" s="783"/>
      <c r="N59" s="783"/>
      <c r="Q59" s="792"/>
    </row>
    <row r="60" spans="1:17" s="784" customFormat="1" x14ac:dyDescent="0.25">
      <c r="A60" s="778">
        <v>27</v>
      </c>
      <c r="B60" s="781" t="s">
        <v>247</v>
      </c>
      <c r="C60" s="780">
        <f t="shared" si="8"/>
        <v>968053</v>
      </c>
      <c r="D60" s="780">
        <f t="shared" si="8"/>
        <v>520594</v>
      </c>
      <c r="E60" s="780">
        <f t="shared" si="9"/>
        <v>520593</v>
      </c>
      <c r="F60" s="776">
        <v>747004</v>
      </c>
      <c r="G60" s="776">
        <v>519483</v>
      </c>
      <c r="H60" s="776">
        <v>519482</v>
      </c>
      <c r="I60" s="776">
        <v>221049</v>
      </c>
      <c r="J60" s="776">
        <v>1111</v>
      </c>
      <c r="K60" s="776">
        <v>1111</v>
      </c>
      <c r="L60" s="776"/>
      <c r="M60" s="776"/>
      <c r="N60" s="776"/>
      <c r="Q60" s="792"/>
    </row>
    <row r="61" spans="1:17" s="784" customFormat="1" x14ac:dyDescent="0.25">
      <c r="A61" s="778">
        <v>29</v>
      </c>
      <c r="B61" s="781" t="s">
        <v>779</v>
      </c>
      <c r="C61" s="780">
        <f t="shared" si="8"/>
        <v>297491</v>
      </c>
      <c r="D61" s="780">
        <f t="shared" si="8"/>
        <v>306801</v>
      </c>
      <c r="E61" s="780">
        <f t="shared" si="9"/>
        <v>306801</v>
      </c>
      <c r="F61" s="780"/>
      <c r="G61" s="780"/>
      <c r="H61" s="776"/>
      <c r="I61" s="776">
        <v>297491</v>
      </c>
      <c r="J61" s="776">
        <v>306801</v>
      </c>
      <c r="K61" s="776">
        <v>306801</v>
      </c>
      <c r="L61" s="776"/>
      <c r="M61" s="776"/>
      <c r="N61" s="776"/>
      <c r="Q61" s="792"/>
    </row>
    <row r="62" spans="1:17" s="784" customFormat="1" x14ac:dyDescent="0.25">
      <c r="A62" s="778">
        <v>32</v>
      </c>
      <c r="B62" s="781" t="s">
        <v>250</v>
      </c>
      <c r="C62" s="780">
        <f t="shared" si="8"/>
        <v>0</v>
      </c>
      <c r="D62" s="780">
        <f t="shared" si="8"/>
        <v>3212</v>
      </c>
      <c r="E62" s="780">
        <f t="shared" si="9"/>
        <v>3212</v>
      </c>
      <c r="F62" s="780"/>
      <c r="G62" s="780"/>
      <c r="H62" s="776"/>
      <c r="I62" s="776">
        <v>0</v>
      </c>
      <c r="J62" s="776">
        <v>3212</v>
      </c>
      <c r="K62" s="776">
        <v>3212</v>
      </c>
      <c r="L62" s="776"/>
      <c r="M62" s="776"/>
      <c r="N62" s="776"/>
      <c r="Q62" s="792"/>
    </row>
    <row r="63" spans="1:17" s="784" customFormat="1" x14ac:dyDescent="0.25">
      <c r="A63" s="778">
        <v>33</v>
      </c>
      <c r="B63" s="781" t="s">
        <v>251</v>
      </c>
      <c r="C63" s="780">
        <f t="shared" si="8"/>
        <v>0</v>
      </c>
      <c r="D63" s="780">
        <f t="shared" si="8"/>
        <v>1317</v>
      </c>
      <c r="E63" s="780">
        <f t="shared" si="9"/>
        <v>1317</v>
      </c>
      <c r="F63" s="776"/>
      <c r="G63" s="776"/>
      <c r="H63" s="776"/>
      <c r="I63" s="776">
        <v>0</v>
      </c>
      <c r="J63" s="776">
        <v>1317</v>
      </c>
      <c r="K63" s="776">
        <v>1317</v>
      </c>
      <c r="L63" s="776"/>
      <c r="M63" s="776"/>
      <c r="N63" s="776"/>
      <c r="Q63" s="792"/>
    </row>
    <row r="64" spans="1:17" s="784" customFormat="1" x14ac:dyDescent="0.25">
      <c r="A64" s="778">
        <v>37</v>
      </c>
      <c r="B64" s="781" t="s">
        <v>254</v>
      </c>
      <c r="C64" s="780">
        <f t="shared" si="8"/>
        <v>0</v>
      </c>
      <c r="D64" s="780">
        <f t="shared" si="8"/>
        <v>64</v>
      </c>
      <c r="E64" s="780">
        <f t="shared" si="9"/>
        <v>64</v>
      </c>
      <c r="F64" s="776"/>
      <c r="G64" s="776"/>
      <c r="H64" s="776"/>
      <c r="I64" s="776">
        <v>0</v>
      </c>
      <c r="J64" s="776">
        <v>64</v>
      </c>
      <c r="K64" s="776">
        <v>64</v>
      </c>
      <c r="L64" s="776"/>
      <c r="M64" s="776"/>
      <c r="N64" s="776"/>
      <c r="Q64" s="792"/>
    </row>
    <row r="65" spans="1:17" s="784" customFormat="1" x14ac:dyDescent="0.25">
      <c r="A65" s="778">
        <v>38</v>
      </c>
      <c r="B65" s="781" t="s">
        <v>1547</v>
      </c>
      <c r="C65" s="780">
        <f t="shared" si="8"/>
        <v>0</v>
      </c>
      <c r="D65" s="780">
        <f t="shared" si="8"/>
        <v>663</v>
      </c>
      <c r="E65" s="780">
        <f t="shared" si="9"/>
        <v>663</v>
      </c>
      <c r="F65" s="776"/>
      <c r="G65" s="776"/>
      <c r="H65" s="776"/>
      <c r="I65" s="776">
        <v>0</v>
      </c>
      <c r="J65" s="776">
        <v>663</v>
      </c>
      <c r="K65" s="776">
        <v>663</v>
      </c>
      <c r="L65" s="776"/>
      <c r="M65" s="776"/>
      <c r="N65" s="776"/>
      <c r="Q65" s="792"/>
    </row>
    <row r="66" spans="1:17" s="784" customFormat="1" x14ac:dyDescent="0.25">
      <c r="A66" s="778">
        <v>40</v>
      </c>
      <c r="B66" s="781" t="s">
        <v>1548</v>
      </c>
      <c r="C66" s="780">
        <f t="shared" si="8"/>
        <v>0</v>
      </c>
      <c r="D66" s="780">
        <f t="shared" si="8"/>
        <v>283</v>
      </c>
      <c r="E66" s="780">
        <f t="shared" si="9"/>
        <v>283</v>
      </c>
      <c r="F66" s="776"/>
      <c r="G66" s="776"/>
      <c r="H66" s="776"/>
      <c r="I66" s="776">
        <v>0</v>
      </c>
      <c r="J66" s="776">
        <v>283</v>
      </c>
      <c r="K66" s="776">
        <v>283</v>
      </c>
      <c r="L66" s="776"/>
      <c r="M66" s="776"/>
      <c r="N66" s="776"/>
      <c r="Q66" s="792"/>
    </row>
    <row r="67" spans="1:17" s="784" customFormat="1" x14ac:dyDescent="0.25">
      <c r="A67" s="778">
        <v>41</v>
      </c>
      <c r="B67" s="781" t="s">
        <v>257</v>
      </c>
      <c r="C67" s="780">
        <f t="shared" si="8"/>
        <v>0</v>
      </c>
      <c r="D67" s="780">
        <f t="shared" si="8"/>
        <v>192</v>
      </c>
      <c r="E67" s="780">
        <f t="shared" si="9"/>
        <v>192</v>
      </c>
      <c r="F67" s="776"/>
      <c r="G67" s="776"/>
      <c r="H67" s="776"/>
      <c r="I67" s="776">
        <v>0</v>
      </c>
      <c r="J67" s="776">
        <v>192</v>
      </c>
      <c r="K67" s="776">
        <v>192</v>
      </c>
      <c r="L67" s="776"/>
      <c r="M67" s="776"/>
      <c r="N67" s="776"/>
      <c r="Q67" s="792"/>
    </row>
    <row r="68" spans="1:17" s="784" customFormat="1" x14ac:dyDescent="0.25">
      <c r="A68" s="778">
        <v>42</v>
      </c>
      <c r="B68" s="781" t="s">
        <v>1549</v>
      </c>
      <c r="C68" s="780">
        <f t="shared" si="8"/>
        <v>0</v>
      </c>
      <c r="D68" s="780">
        <f t="shared" si="8"/>
        <v>21304</v>
      </c>
      <c r="E68" s="780">
        <f t="shared" si="9"/>
        <v>21304</v>
      </c>
      <c r="F68" s="776"/>
      <c r="G68" s="776"/>
      <c r="H68" s="776"/>
      <c r="I68" s="776">
        <v>0</v>
      </c>
      <c r="J68" s="776">
        <v>21304</v>
      </c>
      <c r="K68" s="776">
        <v>21304</v>
      </c>
      <c r="L68" s="776"/>
      <c r="M68" s="776"/>
      <c r="N68" s="776"/>
      <c r="Q68" s="792"/>
    </row>
    <row r="69" spans="1:17" s="784" customFormat="1" x14ac:dyDescent="0.25">
      <c r="A69" s="778">
        <v>48</v>
      </c>
      <c r="B69" s="781" t="s">
        <v>1550</v>
      </c>
      <c r="C69" s="780">
        <f t="shared" si="8"/>
        <v>330000</v>
      </c>
      <c r="D69" s="780">
        <f t="shared" si="8"/>
        <v>0</v>
      </c>
      <c r="E69" s="780">
        <f t="shared" si="9"/>
        <v>0</v>
      </c>
      <c r="F69" s="776"/>
      <c r="G69" s="776"/>
      <c r="H69" s="776"/>
      <c r="I69" s="776">
        <v>315800</v>
      </c>
      <c r="J69" s="776">
        <v>0</v>
      </c>
      <c r="K69" s="776">
        <v>0</v>
      </c>
      <c r="L69" s="776">
        <v>14200</v>
      </c>
      <c r="M69" s="776">
        <v>0</v>
      </c>
      <c r="N69" s="776">
        <v>0</v>
      </c>
      <c r="Q69" s="792"/>
    </row>
    <row r="70" spans="1:17" s="784" customFormat="1" x14ac:dyDescent="0.25">
      <c r="A70" s="778">
        <v>51</v>
      </c>
      <c r="B70" s="781" t="s">
        <v>260</v>
      </c>
      <c r="C70" s="780">
        <f t="shared" si="8"/>
        <v>0</v>
      </c>
      <c r="D70" s="780">
        <f t="shared" si="8"/>
        <v>896</v>
      </c>
      <c r="E70" s="780">
        <f t="shared" si="9"/>
        <v>896</v>
      </c>
      <c r="F70" s="776"/>
      <c r="G70" s="776"/>
      <c r="H70" s="776"/>
      <c r="I70" s="776">
        <v>0</v>
      </c>
      <c r="J70" s="776">
        <v>896</v>
      </c>
      <c r="K70" s="776">
        <v>896</v>
      </c>
      <c r="L70" s="776"/>
      <c r="M70" s="776"/>
      <c r="N70" s="776"/>
      <c r="Q70" s="792"/>
    </row>
    <row r="71" spans="1:17" x14ac:dyDescent="0.25">
      <c r="A71" s="1423" t="s">
        <v>1552</v>
      </c>
      <c r="B71" s="1424"/>
      <c r="C71" s="793">
        <f t="shared" ref="C71" si="10">SUM(C74:C102)</f>
        <v>0</v>
      </c>
      <c r="D71" s="793">
        <f>SUM(D73:D102)</f>
        <v>-52457</v>
      </c>
      <c r="E71" s="793">
        <f t="shared" ref="E71:N71" si="11">SUM(E73:E102)</f>
        <v>-88489</v>
      </c>
      <c r="F71" s="793">
        <f t="shared" si="11"/>
        <v>0</v>
      </c>
      <c r="G71" s="793">
        <f t="shared" si="11"/>
        <v>12680</v>
      </c>
      <c r="H71" s="793">
        <f t="shared" si="11"/>
        <v>-23423</v>
      </c>
      <c r="I71" s="793">
        <f>SUM(I73:I102)</f>
        <v>0</v>
      </c>
      <c r="J71" s="793">
        <f t="shared" si="11"/>
        <v>-103312</v>
      </c>
      <c r="K71" s="793">
        <f t="shared" si="11"/>
        <v>-75182</v>
      </c>
      <c r="L71" s="793">
        <f t="shared" si="11"/>
        <v>0</v>
      </c>
      <c r="M71" s="793">
        <f t="shared" si="11"/>
        <v>10116</v>
      </c>
      <c r="N71" s="793">
        <f t="shared" si="11"/>
        <v>10116</v>
      </c>
    </row>
    <row r="72" spans="1:17" x14ac:dyDescent="0.25">
      <c r="A72" s="1425" t="s">
        <v>482</v>
      </c>
      <c r="B72" s="1426"/>
      <c r="C72" s="776"/>
      <c r="D72" s="776"/>
      <c r="E72" s="776"/>
      <c r="F72" s="776"/>
      <c r="G72" s="776"/>
      <c r="H72" s="776"/>
      <c r="I72" s="776"/>
      <c r="J72" s="776"/>
      <c r="K72" s="776"/>
      <c r="L72" s="782"/>
      <c r="M72" s="782"/>
      <c r="N72" s="782"/>
    </row>
    <row r="73" spans="1:17" x14ac:dyDescent="0.25">
      <c r="A73" s="778">
        <v>2</v>
      </c>
      <c r="B73" s="779" t="s">
        <v>227</v>
      </c>
      <c r="C73" s="776"/>
      <c r="D73" s="776">
        <f t="shared" ref="D73:N88" si="12">D9-D41</f>
        <v>0</v>
      </c>
      <c r="E73" s="776">
        <f t="shared" si="12"/>
        <v>0</v>
      </c>
      <c r="F73" s="776">
        <f t="shared" si="12"/>
        <v>0</v>
      </c>
      <c r="G73" s="776">
        <f t="shared" si="12"/>
        <v>0</v>
      </c>
      <c r="H73" s="776">
        <f t="shared" si="12"/>
        <v>0</v>
      </c>
      <c r="I73" s="776">
        <f t="shared" si="12"/>
        <v>0</v>
      </c>
      <c r="J73" s="776">
        <f t="shared" si="12"/>
        <v>0</v>
      </c>
      <c r="K73" s="776">
        <f t="shared" si="12"/>
        <v>0</v>
      </c>
      <c r="L73" s="776">
        <f t="shared" si="12"/>
        <v>0</v>
      </c>
      <c r="M73" s="776">
        <f t="shared" si="12"/>
        <v>0</v>
      </c>
      <c r="N73" s="776">
        <f t="shared" si="12"/>
        <v>0</v>
      </c>
    </row>
    <row r="74" spans="1:17" x14ac:dyDescent="0.25">
      <c r="A74" s="778">
        <v>3</v>
      </c>
      <c r="B74" s="781" t="s">
        <v>228</v>
      </c>
      <c r="C74" s="776"/>
      <c r="D74" s="776">
        <f t="shared" si="12"/>
        <v>-10827</v>
      </c>
      <c r="E74" s="776">
        <f t="shared" si="12"/>
        <v>-10827</v>
      </c>
      <c r="F74" s="776">
        <f t="shared" si="12"/>
        <v>0</v>
      </c>
      <c r="G74" s="776">
        <f t="shared" si="12"/>
        <v>0</v>
      </c>
      <c r="H74" s="776">
        <f t="shared" si="12"/>
        <v>0</v>
      </c>
      <c r="I74" s="776">
        <f t="shared" si="12"/>
        <v>0</v>
      </c>
      <c r="J74" s="776">
        <f t="shared" si="12"/>
        <v>-10827</v>
      </c>
      <c r="K74" s="776">
        <f t="shared" si="12"/>
        <v>-10827</v>
      </c>
      <c r="L74" s="776">
        <f t="shared" si="12"/>
        <v>0</v>
      </c>
      <c r="M74" s="776">
        <f t="shared" si="12"/>
        <v>0</v>
      </c>
      <c r="N74" s="776">
        <f t="shared" si="12"/>
        <v>0</v>
      </c>
    </row>
    <row r="75" spans="1:17" x14ac:dyDescent="0.25">
      <c r="A75" s="778">
        <v>4</v>
      </c>
      <c r="B75" s="779" t="s">
        <v>1544</v>
      </c>
      <c r="C75" s="776"/>
      <c r="D75" s="776">
        <f t="shared" si="12"/>
        <v>47471</v>
      </c>
      <c r="E75" s="776">
        <f t="shared" si="12"/>
        <v>47471</v>
      </c>
      <c r="F75" s="776">
        <f t="shared" si="12"/>
        <v>0</v>
      </c>
      <c r="G75" s="776">
        <f t="shared" si="12"/>
        <v>0</v>
      </c>
      <c r="H75" s="776">
        <f t="shared" si="12"/>
        <v>0</v>
      </c>
      <c r="I75" s="776">
        <f t="shared" si="12"/>
        <v>0</v>
      </c>
      <c r="J75" s="776">
        <f t="shared" si="12"/>
        <v>47471</v>
      </c>
      <c r="K75" s="776">
        <f t="shared" si="12"/>
        <v>47471</v>
      </c>
      <c r="L75" s="776">
        <f t="shared" si="12"/>
        <v>0</v>
      </c>
      <c r="M75" s="776">
        <f t="shared" si="12"/>
        <v>0</v>
      </c>
      <c r="N75" s="776">
        <f t="shared" si="12"/>
        <v>0</v>
      </c>
    </row>
    <row r="76" spans="1:17" x14ac:dyDescent="0.25">
      <c r="A76" s="778">
        <v>5</v>
      </c>
      <c r="B76" s="781" t="s">
        <v>231</v>
      </c>
      <c r="C76" s="776"/>
      <c r="D76" s="776">
        <f t="shared" si="12"/>
        <v>0</v>
      </c>
      <c r="E76" s="776">
        <f t="shared" si="12"/>
        <v>0</v>
      </c>
      <c r="F76" s="776">
        <f t="shared" si="12"/>
        <v>0</v>
      </c>
      <c r="G76" s="776">
        <f t="shared" si="12"/>
        <v>0</v>
      </c>
      <c r="H76" s="776">
        <f t="shared" si="12"/>
        <v>0</v>
      </c>
      <c r="I76" s="776">
        <f t="shared" si="12"/>
        <v>0</v>
      </c>
      <c r="J76" s="776">
        <f t="shared" si="12"/>
        <v>0</v>
      </c>
      <c r="K76" s="776">
        <f t="shared" si="12"/>
        <v>0</v>
      </c>
      <c r="L76" s="776">
        <f t="shared" si="12"/>
        <v>0</v>
      </c>
      <c r="M76" s="776">
        <f t="shared" si="12"/>
        <v>0</v>
      </c>
      <c r="N76" s="776">
        <f t="shared" si="12"/>
        <v>0</v>
      </c>
    </row>
    <row r="77" spans="1:17" x14ac:dyDescent="0.25">
      <c r="A77" s="778">
        <v>6</v>
      </c>
      <c r="B77" s="781" t="s">
        <v>1545</v>
      </c>
      <c r="C77" s="776"/>
      <c r="D77" s="776">
        <f t="shared" si="12"/>
        <v>-773</v>
      </c>
      <c r="E77" s="776">
        <f t="shared" si="12"/>
        <v>-773</v>
      </c>
      <c r="F77" s="776">
        <f t="shared" si="12"/>
        <v>0</v>
      </c>
      <c r="G77" s="776">
        <f t="shared" si="12"/>
        <v>0</v>
      </c>
      <c r="H77" s="776">
        <f t="shared" si="12"/>
        <v>0</v>
      </c>
      <c r="I77" s="776">
        <f t="shared" si="12"/>
        <v>0</v>
      </c>
      <c r="J77" s="776">
        <f t="shared" si="12"/>
        <v>-773</v>
      </c>
      <c r="K77" s="776">
        <f t="shared" si="12"/>
        <v>-773</v>
      </c>
      <c r="L77" s="776">
        <f t="shared" si="12"/>
        <v>0</v>
      </c>
      <c r="M77" s="776">
        <f t="shared" si="12"/>
        <v>0</v>
      </c>
      <c r="N77" s="776">
        <f t="shared" si="12"/>
        <v>0</v>
      </c>
    </row>
    <row r="78" spans="1:17" x14ac:dyDescent="0.25">
      <c r="A78" s="778">
        <v>7</v>
      </c>
      <c r="B78" s="781" t="s">
        <v>233</v>
      </c>
      <c r="C78" s="776"/>
      <c r="D78" s="776">
        <f t="shared" si="12"/>
        <v>0</v>
      </c>
      <c r="E78" s="776">
        <f t="shared" si="12"/>
        <v>0</v>
      </c>
      <c r="F78" s="776">
        <f t="shared" si="12"/>
        <v>0</v>
      </c>
      <c r="G78" s="776">
        <f t="shared" si="12"/>
        <v>0</v>
      </c>
      <c r="H78" s="776">
        <f t="shared" si="12"/>
        <v>0</v>
      </c>
      <c r="I78" s="776">
        <f t="shared" si="12"/>
        <v>0</v>
      </c>
      <c r="J78" s="776">
        <f t="shared" si="12"/>
        <v>0</v>
      </c>
      <c r="K78" s="776">
        <f t="shared" si="12"/>
        <v>0</v>
      </c>
      <c r="L78" s="776">
        <f t="shared" si="12"/>
        <v>0</v>
      </c>
      <c r="M78" s="776">
        <f t="shared" si="12"/>
        <v>0</v>
      </c>
      <c r="N78" s="776">
        <f t="shared" si="12"/>
        <v>0</v>
      </c>
    </row>
    <row r="79" spans="1:17" x14ac:dyDescent="0.25">
      <c r="A79" s="778">
        <v>8</v>
      </c>
      <c r="B79" s="781" t="s">
        <v>234</v>
      </c>
      <c r="C79" s="776"/>
      <c r="D79" s="776">
        <f t="shared" si="12"/>
        <v>-362</v>
      </c>
      <c r="E79" s="776">
        <f t="shared" si="12"/>
        <v>-362</v>
      </c>
      <c r="F79" s="776">
        <f t="shared" si="12"/>
        <v>0</v>
      </c>
      <c r="G79" s="776">
        <f t="shared" si="12"/>
        <v>0</v>
      </c>
      <c r="H79" s="776">
        <f t="shared" si="12"/>
        <v>0</v>
      </c>
      <c r="I79" s="776">
        <f t="shared" si="12"/>
        <v>0</v>
      </c>
      <c r="J79" s="776">
        <f t="shared" si="12"/>
        <v>-362</v>
      </c>
      <c r="K79" s="776">
        <f t="shared" si="12"/>
        <v>-362</v>
      </c>
      <c r="L79" s="776">
        <f t="shared" si="12"/>
        <v>0</v>
      </c>
      <c r="M79" s="776">
        <f t="shared" si="12"/>
        <v>0</v>
      </c>
      <c r="N79" s="776">
        <f t="shared" si="12"/>
        <v>0</v>
      </c>
    </row>
    <row r="80" spans="1:17" x14ac:dyDescent="0.25">
      <c r="A80" s="778">
        <v>9</v>
      </c>
      <c r="B80" s="781" t="s">
        <v>235</v>
      </c>
      <c r="C80" s="776"/>
      <c r="D80" s="776">
        <f t="shared" si="12"/>
        <v>0</v>
      </c>
      <c r="E80" s="776">
        <f t="shared" si="12"/>
        <v>0</v>
      </c>
      <c r="F80" s="776">
        <f t="shared" si="12"/>
        <v>0</v>
      </c>
      <c r="G80" s="776">
        <f t="shared" si="12"/>
        <v>0</v>
      </c>
      <c r="H80" s="776">
        <f t="shared" si="12"/>
        <v>0</v>
      </c>
      <c r="I80" s="776">
        <f t="shared" si="12"/>
        <v>0</v>
      </c>
      <c r="J80" s="776">
        <f t="shared" si="12"/>
        <v>0</v>
      </c>
      <c r="K80" s="776">
        <f t="shared" si="12"/>
        <v>0</v>
      </c>
      <c r="L80" s="776">
        <f t="shared" si="12"/>
        <v>0</v>
      </c>
      <c r="M80" s="776">
        <f t="shared" si="12"/>
        <v>0</v>
      </c>
      <c r="N80" s="776">
        <f t="shared" si="12"/>
        <v>0</v>
      </c>
    </row>
    <row r="81" spans="1:14" x14ac:dyDescent="0.25">
      <c r="A81" s="778">
        <v>10</v>
      </c>
      <c r="B81" s="781" t="s">
        <v>1553</v>
      </c>
      <c r="C81" s="776"/>
      <c r="D81" s="776">
        <f t="shared" si="12"/>
        <v>-371</v>
      </c>
      <c r="E81" s="776">
        <f t="shared" si="12"/>
        <v>-371</v>
      </c>
      <c r="F81" s="776">
        <f t="shared" si="12"/>
        <v>0</v>
      </c>
      <c r="G81" s="776">
        <f t="shared" si="12"/>
        <v>0</v>
      </c>
      <c r="H81" s="776">
        <f t="shared" si="12"/>
        <v>0</v>
      </c>
      <c r="I81" s="776">
        <f t="shared" si="12"/>
        <v>0</v>
      </c>
      <c r="J81" s="776">
        <f t="shared" si="12"/>
        <v>-371</v>
      </c>
      <c r="K81" s="776">
        <f t="shared" si="12"/>
        <v>-371</v>
      </c>
      <c r="L81" s="776">
        <f t="shared" si="12"/>
        <v>0</v>
      </c>
      <c r="M81" s="776">
        <f t="shared" si="12"/>
        <v>0</v>
      </c>
      <c r="N81" s="776">
        <f t="shared" si="12"/>
        <v>0</v>
      </c>
    </row>
    <row r="82" spans="1:14" x14ac:dyDescent="0.25">
      <c r="A82" s="778">
        <v>11</v>
      </c>
      <c r="B82" s="781" t="s">
        <v>237</v>
      </c>
      <c r="C82" s="776"/>
      <c r="D82" s="776">
        <f t="shared" si="12"/>
        <v>-1470</v>
      </c>
      <c r="E82" s="776">
        <f t="shared" si="12"/>
        <v>-1441</v>
      </c>
      <c r="F82" s="776">
        <f t="shared" si="12"/>
        <v>0</v>
      </c>
      <c r="G82" s="776">
        <f t="shared" si="12"/>
        <v>0</v>
      </c>
      <c r="H82" s="776">
        <f t="shared" si="12"/>
        <v>0</v>
      </c>
      <c r="I82" s="776">
        <f t="shared" si="12"/>
        <v>0</v>
      </c>
      <c r="J82" s="776">
        <f t="shared" si="12"/>
        <v>-1470</v>
      </c>
      <c r="K82" s="776">
        <f t="shared" si="12"/>
        <v>-1441</v>
      </c>
      <c r="L82" s="776">
        <f t="shared" si="12"/>
        <v>0</v>
      </c>
      <c r="M82" s="776">
        <f t="shared" si="12"/>
        <v>0</v>
      </c>
      <c r="N82" s="776">
        <f t="shared" si="12"/>
        <v>0</v>
      </c>
    </row>
    <row r="83" spans="1:14" x14ac:dyDescent="0.25">
      <c r="A83" s="778">
        <v>12</v>
      </c>
      <c r="B83" s="781" t="s">
        <v>238</v>
      </c>
      <c r="C83" s="776"/>
      <c r="D83" s="776">
        <f t="shared" si="12"/>
        <v>39332</v>
      </c>
      <c r="E83" s="776">
        <f t="shared" si="12"/>
        <v>39332</v>
      </c>
      <c r="F83" s="776">
        <f t="shared" si="12"/>
        <v>0</v>
      </c>
      <c r="G83" s="776">
        <f t="shared" si="12"/>
        <v>0</v>
      </c>
      <c r="H83" s="776">
        <f t="shared" si="12"/>
        <v>0</v>
      </c>
      <c r="I83" s="776">
        <f t="shared" si="12"/>
        <v>0</v>
      </c>
      <c r="J83" s="776">
        <f>J19-I51</f>
        <v>11273</v>
      </c>
      <c r="K83" s="776">
        <f t="shared" si="12"/>
        <v>39332</v>
      </c>
      <c r="L83" s="776">
        <f t="shared" si="12"/>
        <v>0</v>
      </c>
      <c r="M83" s="776">
        <f t="shared" si="12"/>
        <v>0</v>
      </c>
      <c r="N83" s="776">
        <f t="shared" si="12"/>
        <v>0</v>
      </c>
    </row>
    <row r="84" spans="1:14" x14ac:dyDescent="0.25">
      <c r="A84" s="778">
        <v>13</v>
      </c>
      <c r="B84" s="781" t="s">
        <v>239</v>
      </c>
      <c r="C84" s="776"/>
      <c r="D84" s="776">
        <f t="shared" si="12"/>
        <v>-11022</v>
      </c>
      <c r="E84" s="776">
        <f t="shared" si="12"/>
        <v>-11022</v>
      </c>
      <c r="F84" s="776">
        <f t="shared" si="12"/>
        <v>0</v>
      </c>
      <c r="G84" s="776">
        <f t="shared" si="12"/>
        <v>-39</v>
      </c>
      <c r="H84" s="776">
        <f t="shared" si="12"/>
        <v>-39</v>
      </c>
      <c r="I84" s="776">
        <f t="shared" si="12"/>
        <v>0</v>
      </c>
      <c r="J84" s="776">
        <f t="shared" si="12"/>
        <v>-10983</v>
      </c>
      <c r="K84" s="776">
        <f t="shared" si="12"/>
        <v>-10983</v>
      </c>
      <c r="L84" s="776">
        <f t="shared" si="12"/>
        <v>0</v>
      </c>
      <c r="M84" s="776">
        <f t="shared" si="12"/>
        <v>0</v>
      </c>
      <c r="N84" s="776">
        <f t="shared" si="12"/>
        <v>0</v>
      </c>
    </row>
    <row r="85" spans="1:14" x14ac:dyDescent="0.25">
      <c r="A85" s="778">
        <v>15</v>
      </c>
      <c r="B85" s="781" t="s">
        <v>240</v>
      </c>
      <c r="C85" s="776"/>
      <c r="D85" s="776">
        <f t="shared" si="12"/>
        <v>-9044</v>
      </c>
      <c r="E85" s="776">
        <f t="shared" si="12"/>
        <v>-9044</v>
      </c>
      <c r="F85" s="776">
        <f t="shared" si="12"/>
        <v>0</v>
      </c>
      <c r="G85" s="776">
        <f t="shared" si="12"/>
        <v>0</v>
      </c>
      <c r="H85" s="776">
        <f t="shared" si="12"/>
        <v>0</v>
      </c>
      <c r="I85" s="776">
        <f t="shared" si="12"/>
        <v>0</v>
      </c>
      <c r="J85" s="776">
        <f t="shared" si="12"/>
        <v>-9044</v>
      </c>
      <c r="K85" s="776">
        <f t="shared" si="12"/>
        <v>-9044</v>
      </c>
      <c r="L85" s="776">
        <f t="shared" si="12"/>
        <v>0</v>
      </c>
      <c r="M85" s="776">
        <f t="shared" si="12"/>
        <v>0</v>
      </c>
      <c r="N85" s="776">
        <f t="shared" si="12"/>
        <v>0</v>
      </c>
    </row>
    <row r="86" spans="1:14" x14ac:dyDescent="0.25">
      <c r="A86" s="778">
        <v>18</v>
      </c>
      <c r="B86" s="781" t="s">
        <v>241</v>
      </c>
      <c r="C86" s="776"/>
      <c r="D86" s="776">
        <f t="shared" si="12"/>
        <v>91293</v>
      </c>
      <c r="E86" s="776">
        <f t="shared" si="12"/>
        <v>91293</v>
      </c>
      <c r="F86" s="776">
        <f t="shared" si="12"/>
        <v>0</v>
      </c>
      <c r="G86" s="776">
        <f t="shared" si="12"/>
        <v>0</v>
      </c>
      <c r="H86" s="776">
        <f t="shared" si="12"/>
        <v>0</v>
      </c>
      <c r="I86" s="776">
        <f t="shared" si="12"/>
        <v>0</v>
      </c>
      <c r="J86" s="776">
        <f t="shared" si="12"/>
        <v>91293</v>
      </c>
      <c r="K86" s="776">
        <f t="shared" si="12"/>
        <v>91293</v>
      </c>
      <c r="L86" s="776">
        <f t="shared" si="12"/>
        <v>0</v>
      </c>
      <c r="M86" s="776">
        <f t="shared" si="12"/>
        <v>0</v>
      </c>
      <c r="N86" s="776">
        <f t="shared" si="12"/>
        <v>0</v>
      </c>
    </row>
    <row r="87" spans="1:14" x14ac:dyDescent="0.25">
      <c r="A87" s="778">
        <v>20</v>
      </c>
      <c r="B87" s="781" t="s">
        <v>242</v>
      </c>
      <c r="C87" s="776"/>
      <c r="D87" s="776">
        <f t="shared" si="12"/>
        <v>-15245</v>
      </c>
      <c r="E87" s="776">
        <f t="shared" si="12"/>
        <v>-15245</v>
      </c>
      <c r="F87" s="776">
        <f t="shared" si="12"/>
        <v>0</v>
      </c>
      <c r="G87" s="776">
        <f t="shared" si="12"/>
        <v>0</v>
      </c>
      <c r="H87" s="776">
        <f t="shared" si="12"/>
        <v>0</v>
      </c>
      <c r="I87" s="776">
        <f t="shared" si="12"/>
        <v>0</v>
      </c>
      <c r="J87" s="776">
        <f t="shared" si="12"/>
        <v>-15245</v>
      </c>
      <c r="K87" s="776">
        <f t="shared" si="12"/>
        <v>-15245</v>
      </c>
      <c r="L87" s="776">
        <f t="shared" si="12"/>
        <v>0</v>
      </c>
      <c r="M87" s="776">
        <f t="shared" si="12"/>
        <v>0</v>
      </c>
      <c r="N87" s="776">
        <f t="shared" si="12"/>
        <v>0</v>
      </c>
    </row>
    <row r="88" spans="1:14" x14ac:dyDescent="0.25">
      <c r="A88" s="778">
        <v>21</v>
      </c>
      <c r="B88" s="781" t="s">
        <v>243</v>
      </c>
      <c r="C88" s="776"/>
      <c r="D88" s="776">
        <f t="shared" si="12"/>
        <v>-86383</v>
      </c>
      <c r="E88" s="776">
        <f t="shared" si="12"/>
        <v>-86368</v>
      </c>
      <c r="F88" s="776">
        <f t="shared" si="12"/>
        <v>0</v>
      </c>
      <c r="G88" s="776">
        <f t="shared" si="12"/>
        <v>0</v>
      </c>
      <c r="H88" s="776">
        <f t="shared" si="12"/>
        <v>0</v>
      </c>
      <c r="I88" s="776">
        <f t="shared" si="12"/>
        <v>0</v>
      </c>
      <c r="J88" s="776">
        <f t="shared" si="12"/>
        <v>-86383</v>
      </c>
      <c r="K88" s="776">
        <f t="shared" si="12"/>
        <v>-86368</v>
      </c>
      <c r="L88" s="776">
        <f t="shared" si="12"/>
        <v>0</v>
      </c>
      <c r="M88" s="776">
        <f t="shared" si="12"/>
        <v>0</v>
      </c>
      <c r="N88" s="776">
        <f t="shared" si="12"/>
        <v>0</v>
      </c>
    </row>
    <row r="89" spans="1:14" x14ac:dyDescent="0.25">
      <c r="A89" s="778">
        <v>22</v>
      </c>
      <c r="B89" s="781" t="s">
        <v>244</v>
      </c>
      <c r="C89" s="776"/>
      <c r="D89" s="776">
        <f t="shared" ref="D89:N100" si="13">D25-D57</f>
        <v>619</v>
      </c>
      <c r="E89" s="776">
        <f t="shared" si="13"/>
        <v>619</v>
      </c>
      <c r="F89" s="776">
        <f t="shared" si="13"/>
        <v>0</v>
      </c>
      <c r="G89" s="776">
        <f t="shared" si="13"/>
        <v>0</v>
      </c>
      <c r="H89" s="776">
        <f t="shared" si="13"/>
        <v>0</v>
      </c>
      <c r="I89" s="776">
        <f t="shared" si="13"/>
        <v>0</v>
      </c>
      <c r="J89" s="776">
        <f t="shared" si="13"/>
        <v>-9497</v>
      </c>
      <c r="K89" s="776">
        <f t="shared" si="13"/>
        <v>-9497</v>
      </c>
      <c r="L89" s="776">
        <f t="shared" si="13"/>
        <v>0</v>
      </c>
      <c r="M89" s="776">
        <f t="shared" si="13"/>
        <v>10116</v>
      </c>
      <c r="N89" s="776">
        <f t="shared" si="13"/>
        <v>10116</v>
      </c>
    </row>
    <row r="90" spans="1:14" x14ac:dyDescent="0.25">
      <c r="A90" s="778">
        <v>24</v>
      </c>
      <c r="B90" s="781" t="s">
        <v>245</v>
      </c>
      <c r="C90" s="776"/>
      <c r="D90" s="776">
        <f t="shared" si="13"/>
        <v>-1572</v>
      </c>
      <c r="E90" s="776">
        <f t="shared" si="13"/>
        <v>-1572</v>
      </c>
      <c r="F90" s="776">
        <f t="shared" si="13"/>
        <v>0</v>
      </c>
      <c r="G90" s="776">
        <f t="shared" si="13"/>
        <v>0</v>
      </c>
      <c r="H90" s="776">
        <f t="shared" si="13"/>
        <v>0</v>
      </c>
      <c r="I90" s="776">
        <f t="shared" si="13"/>
        <v>0</v>
      </c>
      <c r="J90" s="776">
        <f t="shared" si="13"/>
        <v>-1572</v>
      </c>
      <c r="K90" s="776">
        <f t="shared" si="13"/>
        <v>-1572</v>
      </c>
      <c r="L90" s="776">
        <f t="shared" si="13"/>
        <v>0</v>
      </c>
      <c r="M90" s="776">
        <f t="shared" si="13"/>
        <v>0</v>
      </c>
      <c r="N90" s="776">
        <f t="shared" si="13"/>
        <v>0</v>
      </c>
    </row>
    <row r="91" spans="1:14" x14ac:dyDescent="0.25">
      <c r="A91" s="778">
        <v>26</v>
      </c>
      <c r="B91" s="781" t="s">
        <v>246</v>
      </c>
      <c r="C91" s="776"/>
      <c r="D91" s="776">
        <f t="shared" si="13"/>
        <v>-8579</v>
      </c>
      <c r="E91" s="776">
        <f t="shared" si="13"/>
        <v>-8552</v>
      </c>
      <c r="F91" s="776">
        <f t="shared" si="13"/>
        <v>0</v>
      </c>
      <c r="G91" s="776">
        <f t="shared" si="13"/>
        <v>0</v>
      </c>
      <c r="H91" s="776">
        <f t="shared" si="13"/>
        <v>0</v>
      </c>
      <c r="I91" s="776">
        <f t="shared" si="13"/>
        <v>0</v>
      </c>
      <c r="J91" s="776">
        <f t="shared" si="13"/>
        <v>-8579</v>
      </c>
      <c r="K91" s="776">
        <f t="shared" si="13"/>
        <v>-8552</v>
      </c>
      <c r="L91" s="776">
        <f t="shared" si="13"/>
        <v>0</v>
      </c>
      <c r="M91" s="776">
        <f t="shared" si="13"/>
        <v>0</v>
      </c>
      <c r="N91" s="776">
        <f t="shared" si="13"/>
        <v>0</v>
      </c>
    </row>
    <row r="92" spans="1:14" x14ac:dyDescent="0.25">
      <c r="A92" s="778">
        <v>27</v>
      </c>
      <c r="B92" s="781" t="s">
        <v>247</v>
      </c>
      <c r="C92" s="776"/>
      <c r="D92" s="776">
        <f t="shared" si="13"/>
        <v>13013</v>
      </c>
      <c r="E92" s="776">
        <f t="shared" si="13"/>
        <v>-23090</v>
      </c>
      <c r="F92" s="776">
        <f t="shared" si="13"/>
        <v>0</v>
      </c>
      <c r="G92" s="776">
        <f t="shared" si="13"/>
        <v>12719</v>
      </c>
      <c r="H92" s="776">
        <f t="shared" si="13"/>
        <v>-23384</v>
      </c>
      <c r="I92" s="776">
        <f t="shared" si="13"/>
        <v>0</v>
      </c>
      <c r="J92" s="776">
        <f t="shared" si="13"/>
        <v>294</v>
      </c>
      <c r="K92" s="776">
        <f t="shared" si="13"/>
        <v>294</v>
      </c>
      <c r="L92" s="776">
        <f t="shared" si="13"/>
        <v>0</v>
      </c>
      <c r="M92" s="776">
        <f t="shared" si="13"/>
        <v>0</v>
      </c>
      <c r="N92" s="776">
        <f t="shared" si="13"/>
        <v>0</v>
      </c>
    </row>
    <row r="93" spans="1:14" x14ac:dyDescent="0.25">
      <c r="A93" s="778">
        <v>29</v>
      </c>
      <c r="B93" s="781" t="s">
        <v>779</v>
      </c>
      <c r="C93" s="776"/>
      <c r="D93" s="776">
        <f t="shared" si="13"/>
        <v>-70606</v>
      </c>
      <c r="E93" s="776">
        <f t="shared" si="13"/>
        <v>-70606</v>
      </c>
      <c r="F93" s="776">
        <f t="shared" si="13"/>
        <v>0</v>
      </c>
      <c r="G93" s="776">
        <f t="shared" si="13"/>
        <v>0</v>
      </c>
      <c r="H93" s="776">
        <f t="shared" si="13"/>
        <v>0</v>
      </c>
      <c r="I93" s="776">
        <f t="shared" si="13"/>
        <v>0</v>
      </c>
      <c r="J93" s="776">
        <f t="shared" si="13"/>
        <v>-70606</v>
      </c>
      <c r="K93" s="776">
        <f t="shared" si="13"/>
        <v>-70606</v>
      </c>
      <c r="L93" s="776">
        <f t="shared" si="13"/>
        <v>0</v>
      </c>
      <c r="M93" s="776">
        <f t="shared" si="13"/>
        <v>0</v>
      </c>
      <c r="N93" s="776">
        <f t="shared" si="13"/>
        <v>0</v>
      </c>
    </row>
    <row r="94" spans="1:14" x14ac:dyDescent="0.25">
      <c r="A94" s="778">
        <v>32</v>
      </c>
      <c r="B94" s="781" t="s">
        <v>250</v>
      </c>
      <c r="C94" s="776"/>
      <c r="D94" s="776">
        <f t="shared" si="13"/>
        <v>-3212</v>
      </c>
      <c r="E94" s="776">
        <f t="shared" si="13"/>
        <v>-3212</v>
      </c>
      <c r="F94" s="776">
        <f t="shared" si="13"/>
        <v>0</v>
      </c>
      <c r="G94" s="776">
        <f t="shared" si="13"/>
        <v>0</v>
      </c>
      <c r="H94" s="776">
        <f t="shared" si="13"/>
        <v>0</v>
      </c>
      <c r="I94" s="776">
        <f t="shared" si="13"/>
        <v>0</v>
      </c>
      <c r="J94" s="776">
        <f t="shared" si="13"/>
        <v>-3212</v>
      </c>
      <c r="K94" s="776">
        <f t="shared" si="13"/>
        <v>-3212</v>
      </c>
      <c r="L94" s="776">
        <f t="shared" si="13"/>
        <v>0</v>
      </c>
      <c r="M94" s="776">
        <f t="shared" si="13"/>
        <v>0</v>
      </c>
      <c r="N94" s="776">
        <f t="shared" si="13"/>
        <v>0</v>
      </c>
    </row>
    <row r="95" spans="1:14" x14ac:dyDescent="0.25">
      <c r="A95" s="778">
        <v>33</v>
      </c>
      <c r="B95" s="781" t="s">
        <v>251</v>
      </c>
      <c r="C95" s="776"/>
      <c r="D95" s="776">
        <f t="shared" si="13"/>
        <v>-1317</v>
      </c>
      <c r="E95" s="776">
        <f t="shared" si="13"/>
        <v>-1317</v>
      </c>
      <c r="F95" s="776">
        <f t="shared" si="13"/>
        <v>0</v>
      </c>
      <c r="G95" s="776">
        <f t="shared" si="13"/>
        <v>0</v>
      </c>
      <c r="H95" s="776">
        <f t="shared" si="13"/>
        <v>0</v>
      </c>
      <c r="I95" s="776">
        <f t="shared" si="13"/>
        <v>0</v>
      </c>
      <c r="J95" s="776">
        <f t="shared" si="13"/>
        <v>-1317</v>
      </c>
      <c r="K95" s="776">
        <f t="shared" si="13"/>
        <v>-1317</v>
      </c>
      <c r="L95" s="776">
        <f t="shared" si="13"/>
        <v>0</v>
      </c>
      <c r="M95" s="776">
        <f t="shared" si="13"/>
        <v>0</v>
      </c>
      <c r="N95" s="776">
        <f t="shared" si="13"/>
        <v>0</v>
      </c>
    </row>
    <row r="96" spans="1:14" x14ac:dyDescent="0.25">
      <c r="A96" s="778">
        <v>37</v>
      </c>
      <c r="B96" s="781" t="s">
        <v>254</v>
      </c>
      <c r="C96" s="776"/>
      <c r="D96" s="776">
        <f t="shared" si="13"/>
        <v>-64</v>
      </c>
      <c r="E96" s="776">
        <f t="shared" si="13"/>
        <v>-64</v>
      </c>
      <c r="F96" s="776">
        <f t="shared" si="13"/>
        <v>0</v>
      </c>
      <c r="G96" s="776">
        <f t="shared" si="13"/>
        <v>0</v>
      </c>
      <c r="H96" s="776">
        <f t="shared" si="13"/>
        <v>0</v>
      </c>
      <c r="I96" s="776">
        <f t="shared" si="13"/>
        <v>0</v>
      </c>
      <c r="J96" s="776">
        <f t="shared" si="13"/>
        <v>-64</v>
      </c>
      <c r="K96" s="776">
        <f t="shared" si="13"/>
        <v>-64</v>
      </c>
      <c r="L96" s="776">
        <f t="shared" si="13"/>
        <v>0</v>
      </c>
      <c r="M96" s="776">
        <f t="shared" si="13"/>
        <v>0</v>
      </c>
      <c r="N96" s="776">
        <f t="shared" si="13"/>
        <v>0</v>
      </c>
    </row>
    <row r="97" spans="1:14" x14ac:dyDescent="0.25">
      <c r="A97" s="778">
        <v>38</v>
      </c>
      <c r="B97" s="781" t="s">
        <v>1547</v>
      </c>
      <c r="C97" s="776"/>
      <c r="D97" s="776">
        <f t="shared" si="13"/>
        <v>-663</v>
      </c>
      <c r="E97" s="776">
        <f t="shared" si="13"/>
        <v>-663</v>
      </c>
      <c r="F97" s="776">
        <f t="shared" si="13"/>
        <v>0</v>
      </c>
      <c r="G97" s="776">
        <f t="shared" si="13"/>
        <v>0</v>
      </c>
      <c r="H97" s="776">
        <f t="shared" si="13"/>
        <v>0</v>
      </c>
      <c r="I97" s="776">
        <f t="shared" si="13"/>
        <v>0</v>
      </c>
      <c r="J97" s="776">
        <f t="shared" si="13"/>
        <v>-663</v>
      </c>
      <c r="K97" s="776">
        <f t="shared" si="13"/>
        <v>-663</v>
      </c>
      <c r="L97" s="776">
        <f t="shared" si="13"/>
        <v>0</v>
      </c>
      <c r="M97" s="776">
        <f t="shared" si="13"/>
        <v>0</v>
      </c>
      <c r="N97" s="776">
        <f t="shared" si="13"/>
        <v>0</v>
      </c>
    </row>
    <row r="98" spans="1:14" x14ac:dyDescent="0.25">
      <c r="A98" s="778">
        <v>40</v>
      </c>
      <c r="B98" s="781" t="s">
        <v>1548</v>
      </c>
      <c r="C98" s="776"/>
      <c r="D98" s="776">
        <f t="shared" si="13"/>
        <v>-283</v>
      </c>
      <c r="E98" s="776">
        <f t="shared" si="13"/>
        <v>-283</v>
      </c>
      <c r="F98" s="776">
        <f t="shared" si="13"/>
        <v>0</v>
      </c>
      <c r="G98" s="776">
        <f t="shared" si="13"/>
        <v>0</v>
      </c>
      <c r="H98" s="776">
        <f t="shared" si="13"/>
        <v>0</v>
      </c>
      <c r="I98" s="776">
        <f t="shared" si="13"/>
        <v>0</v>
      </c>
      <c r="J98" s="776">
        <f t="shared" si="13"/>
        <v>-283</v>
      </c>
      <c r="K98" s="776">
        <f t="shared" si="13"/>
        <v>-283</v>
      </c>
      <c r="L98" s="776">
        <f t="shared" si="13"/>
        <v>0</v>
      </c>
      <c r="M98" s="776">
        <f t="shared" si="13"/>
        <v>0</v>
      </c>
      <c r="N98" s="776">
        <f t="shared" si="13"/>
        <v>0</v>
      </c>
    </row>
    <row r="99" spans="1:14" x14ac:dyDescent="0.25">
      <c r="A99" s="778">
        <v>41</v>
      </c>
      <c r="B99" s="781" t="s">
        <v>257</v>
      </c>
      <c r="C99" s="776"/>
      <c r="D99" s="776">
        <f t="shared" si="13"/>
        <v>-192</v>
      </c>
      <c r="E99" s="776">
        <f t="shared" si="13"/>
        <v>-192</v>
      </c>
      <c r="F99" s="776">
        <f t="shared" si="13"/>
        <v>0</v>
      </c>
      <c r="G99" s="776">
        <f t="shared" si="13"/>
        <v>0</v>
      </c>
      <c r="H99" s="776">
        <f t="shared" si="13"/>
        <v>0</v>
      </c>
      <c r="I99" s="776">
        <f t="shared" si="13"/>
        <v>0</v>
      </c>
      <c r="J99" s="776">
        <f t="shared" si="13"/>
        <v>-192</v>
      </c>
      <c r="K99" s="776">
        <f t="shared" si="13"/>
        <v>-192</v>
      </c>
      <c r="L99" s="776">
        <f t="shared" si="13"/>
        <v>0</v>
      </c>
      <c r="M99" s="776">
        <f t="shared" si="13"/>
        <v>0</v>
      </c>
      <c r="N99" s="776">
        <f t="shared" si="13"/>
        <v>0</v>
      </c>
    </row>
    <row r="100" spans="1:14" x14ac:dyDescent="0.25">
      <c r="A100" s="778">
        <v>42</v>
      </c>
      <c r="B100" s="781" t="s">
        <v>1549</v>
      </c>
      <c r="C100" s="776"/>
      <c r="D100" s="776">
        <f t="shared" si="13"/>
        <v>-21304</v>
      </c>
      <c r="E100" s="776">
        <f t="shared" si="13"/>
        <v>-21304</v>
      </c>
      <c r="F100" s="776">
        <f t="shared" si="13"/>
        <v>0</v>
      </c>
      <c r="G100" s="776">
        <f t="shared" si="13"/>
        <v>0</v>
      </c>
      <c r="H100" s="776">
        <f t="shared" si="13"/>
        <v>0</v>
      </c>
      <c r="I100" s="776">
        <f t="shared" si="13"/>
        <v>0</v>
      </c>
      <c r="J100" s="776">
        <f t="shared" si="13"/>
        <v>-21304</v>
      </c>
      <c r="K100" s="776">
        <f t="shared" si="13"/>
        <v>-21304</v>
      </c>
      <c r="L100" s="776">
        <f t="shared" si="13"/>
        <v>0</v>
      </c>
      <c r="M100" s="776">
        <f t="shared" si="13"/>
        <v>0</v>
      </c>
      <c r="N100" s="776">
        <f t="shared" si="13"/>
        <v>0</v>
      </c>
    </row>
    <row r="101" spans="1:14" x14ac:dyDescent="0.25">
      <c r="A101" s="778">
        <v>48</v>
      </c>
      <c r="B101" s="781" t="s">
        <v>1550</v>
      </c>
      <c r="C101" s="776"/>
      <c r="D101" s="776"/>
      <c r="E101" s="776"/>
      <c r="F101" s="776"/>
      <c r="G101" s="776"/>
      <c r="H101" s="776"/>
      <c r="I101" s="776"/>
      <c r="J101" s="776"/>
      <c r="K101" s="776"/>
      <c r="L101" s="776"/>
      <c r="M101" s="776"/>
      <c r="N101" s="776"/>
    </row>
    <row r="102" spans="1:14" x14ac:dyDescent="0.25">
      <c r="A102" s="778">
        <v>51</v>
      </c>
      <c r="B102" s="781" t="s">
        <v>260</v>
      </c>
      <c r="C102" s="776"/>
      <c r="D102" s="776">
        <f t="shared" ref="D102:N102" si="14">D38-D70</f>
        <v>-896</v>
      </c>
      <c r="E102" s="776">
        <f t="shared" si="14"/>
        <v>-896</v>
      </c>
      <c r="F102" s="776">
        <f t="shared" si="14"/>
        <v>0</v>
      </c>
      <c r="G102" s="776">
        <f t="shared" si="14"/>
        <v>0</v>
      </c>
      <c r="H102" s="776">
        <f t="shared" si="14"/>
        <v>0</v>
      </c>
      <c r="I102" s="776">
        <f t="shared" si="14"/>
        <v>0</v>
      </c>
      <c r="J102" s="776">
        <f t="shared" si="14"/>
        <v>-896</v>
      </c>
      <c r="K102" s="776">
        <f t="shared" si="14"/>
        <v>-896</v>
      </c>
      <c r="L102" s="776">
        <f t="shared" si="14"/>
        <v>0</v>
      </c>
      <c r="M102" s="776">
        <f t="shared" si="14"/>
        <v>0</v>
      </c>
      <c r="N102" s="776">
        <f t="shared" si="14"/>
        <v>0</v>
      </c>
    </row>
    <row r="103" spans="1:14" x14ac:dyDescent="0.25">
      <c r="A103" s="769"/>
      <c r="B103" s="794"/>
      <c r="C103" s="769"/>
      <c r="D103" s="769"/>
      <c r="E103" s="769"/>
      <c r="F103" s="769"/>
      <c r="G103" s="769"/>
      <c r="H103" s="769"/>
      <c r="I103" s="769"/>
      <c r="J103" s="769"/>
      <c r="K103" s="769"/>
      <c r="L103" s="769"/>
      <c r="M103" s="769"/>
      <c r="N103" s="769"/>
    </row>
    <row r="104" spans="1:14" x14ac:dyDescent="0.25">
      <c r="A104" s="794"/>
      <c r="B104" s="794"/>
      <c r="C104" s="795"/>
      <c r="D104" s="796"/>
      <c r="E104" s="796"/>
      <c r="F104" s="796"/>
      <c r="G104" s="796"/>
      <c r="H104" s="796"/>
      <c r="I104" s="796"/>
      <c r="J104" s="796"/>
      <c r="K104" s="796"/>
      <c r="L104" s="796"/>
      <c r="M104" s="796"/>
      <c r="N104" s="796"/>
    </row>
    <row r="105" spans="1:14" x14ac:dyDescent="0.25">
      <c r="A105" s="794"/>
      <c r="B105" s="794"/>
      <c r="C105" s="769"/>
      <c r="D105" s="769"/>
      <c r="E105" s="769"/>
      <c r="F105" s="769"/>
      <c r="G105" s="769"/>
      <c r="H105" s="769"/>
      <c r="I105" s="769"/>
      <c r="J105" s="769"/>
      <c r="K105" s="769"/>
      <c r="L105" s="769"/>
      <c r="M105" s="769"/>
      <c r="N105" s="769"/>
    </row>
  </sheetData>
  <mergeCells count="20">
    <mergeCell ref="B1:N1"/>
    <mergeCell ref="B2:N2"/>
    <mergeCell ref="A4:B6"/>
    <mergeCell ref="C4:D5"/>
    <mergeCell ref="E4:E6"/>
    <mergeCell ref="F4:H4"/>
    <mergeCell ref="I4:K4"/>
    <mergeCell ref="L4:N4"/>
    <mergeCell ref="F5:G5"/>
    <mergeCell ref="H5:H6"/>
    <mergeCell ref="K5:K6"/>
    <mergeCell ref="L5:M5"/>
    <mergeCell ref="N5:N6"/>
    <mergeCell ref="A7:B7"/>
    <mergeCell ref="A8:B8"/>
    <mergeCell ref="A39:B39"/>
    <mergeCell ref="A40:B40"/>
    <mergeCell ref="A71:B71"/>
    <mergeCell ref="A72:B72"/>
    <mergeCell ref="I5:J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/>
  </sheetViews>
  <sheetFormatPr defaultColWidth="8.109375" defaultRowHeight="14.4" x14ac:dyDescent="0.3"/>
  <cols>
    <col min="1" max="1" width="3.6640625" style="798" customWidth="1"/>
    <col min="2" max="2" width="48.5546875" style="798" bestFit="1" customWidth="1"/>
    <col min="3" max="4" width="9.44140625" style="798" customWidth="1"/>
    <col min="5" max="5" width="11" style="798" customWidth="1"/>
    <col min="6" max="6" width="9.44140625" style="798" customWidth="1"/>
    <col min="7" max="7" width="8.77734375" style="798" customWidth="1"/>
    <col min="8" max="8" width="12.21875" style="798" customWidth="1"/>
    <col min="9" max="9" width="9.88671875" style="798" customWidth="1"/>
    <col min="10" max="10" width="10" style="798" customWidth="1"/>
    <col min="11" max="11" width="11.44140625" style="798" customWidth="1"/>
    <col min="12" max="13" width="10.6640625" style="798" customWidth="1"/>
    <col min="14" max="14" width="11.88671875" style="798" customWidth="1"/>
    <col min="15" max="16" width="10.6640625" style="798" customWidth="1"/>
    <col min="17" max="17" width="11.33203125" style="798" customWidth="1"/>
    <col min="18" max="16384" width="8.109375" style="798"/>
  </cols>
  <sheetData>
    <row r="1" spans="1:19" x14ac:dyDescent="0.3">
      <c r="A1" s="797"/>
      <c r="B1" s="1456" t="s">
        <v>1554</v>
      </c>
      <c r="C1" s="1456"/>
      <c r="D1" s="1456"/>
      <c r="E1" s="1456"/>
      <c r="F1" s="1456"/>
      <c r="G1" s="1456"/>
      <c r="H1" s="1456"/>
      <c r="I1" s="1456"/>
      <c r="J1" s="1456"/>
      <c r="K1" s="1456"/>
      <c r="L1" s="1456"/>
      <c r="M1" s="1456"/>
      <c r="N1" s="1456"/>
      <c r="O1" s="1456"/>
      <c r="P1" s="1456"/>
      <c r="Q1" s="1456"/>
    </row>
    <row r="2" spans="1:19" x14ac:dyDescent="0.3">
      <c r="A2" s="797"/>
      <c r="B2" s="1456" t="s">
        <v>3</v>
      </c>
      <c r="C2" s="1456"/>
      <c r="D2" s="1456"/>
      <c r="E2" s="1456"/>
      <c r="F2" s="1456"/>
      <c r="G2" s="1456"/>
      <c r="H2" s="1456"/>
      <c r="I2" s="1456"/>
      <c r="J2" s="1456"/>
      <c r="K2" s="1456"/>
      <c r="L2" s="1456"/>
      <c r="M2" s="1456"/>
      <c r="N2" s="1456"/>
      <c r="O2" s="1456"/>
      <c r="P2" s="1456"/>
      <c r="Q2" s="1456"/>
    </row>
    <row r="3" spans="1:19" x14ac:dyDescent="0.3">
      <c r="A3" s="797"/>
      <c r="B3" s="799"/>
      <c r="C3" s="799"/>
      <c r="D3" s="799"/>
      <c r="E3" s="799"/>
      <c r="F3" s="799"/>
      <c r="G3" s="799"/>
      <c r="H3" s="799"/>
      <c r="I3" s="799"/>
      <c r="J3" s="799"/>
      <c r="K3" s="799"/>
      <c r="L3" s="799"/>
      <c r="M3" s="799"/>
      <c r="N3" s="799"/>
      <c r="O3" s="797"/>
      <c r="P3" s="797"/>
      <c r="Q3" s="797"/>
    </row>
    <row r="4" spans="1:19" ht="95.25" customHeight="1" x14ac:dyDescent="0.3">
      <c r="A4" s="1432" t="s">
        <v>220</v>
      </c>
      <c r="B4" s="1433"/>
      <c r="C4" s="1457" t="s">
        <v>1536</v>
      </c>
      <c r="D4" s="1458"/>
      <c r="E4" s="1451" t="s">
        <v>1537</v>
      </c>
      <c r="F4" s="1462" t="s">
        <v>1538</v>
      </c>
      <c r="G4" s="1463"/>
      <c r="H4" s="1464"/>
      <c r="I4" s="1462" t="s">
        <v>1539</v>
      </c>
      <c r="J4" s="1463"/>
      <c r="K4" s="1464"/>
      <c r="L4" s="1462" t="s">
        <v>1540</v>
      </c>
      <c r="M4" s="1463"/>
      <c r="N4" s="1464"/>
      <c r="O4" s="1465" t="s">
        <v>1555</v>
      </c>
      <c r="P4" s="1466"/>
      <c r="Q4" s="1467"/>
    </row>
    <row r="5" spans="1:19" ht="26.25" customHeight="1" x14ac:dyDescent="0.3">
      <c r="A5" s="1434"/>
      <c r="B5" s="1435"/>
      <c r="C5" s="1459"/>
      <c r="D5" s="1460"/>
      <c r="E5" s="1461"/>
      <c r="F5" s="1453" t="s">
        <v>1536</v>
      </c>
      <c r="G5" s="1454"/>
      <c r="H5" s="1451" t="s">
        <v>1537</v>
      </c>
      <c r="I5" s="1453" t="s">
        <v>1536</v>
      </c>
      <c r="J5" s="1454"/>
      <c r="K5" s="1451" t="s">
        <v>1537</v>
      </c>
      <c r="L5" s="1453" t="s">
        <v>1536</v>
      </c>
      <c r="M5" s="1454"/>
      <c r="N5" s="1451" t="s">
        <v>1537</v>
      </c>
      <c r="O5" s="1455" t="s">
        <v>1536</v>
      </c>
      <c r="P5" s="1455"/>
      <c r="Q5" s="1448" t="s">
        <v>1537</v>
      </c>
    </row>
    <row r="6" spans="1:19" x14ac:dyDescent="0.3">
      <c r="A6" s="1436"/>
      <c r="B6" s="1437"/>
      <c r="C6" s="800" t="s">
        <v>1541</v>
      </c>
      <c r="D6" s="800" t="s">
        <v>1542</v>
      </c>
      <c r="E6" s="1452"/>
      <c r="F6" s="800" t="s">
        <v>1541</v>
      </c>
      <c r="G6" s="800" t="s">
        <v>1542</v>
      </c>
      <c r="H6" s="1452"/>
      <c r="I6" s="800" t="s">
        <v>1541</v>
      </c>
      <c r="J6" s="800" t="s">
        <v>1542</v>
      </c>
      <c r="K6" s="1452"/>
      <c r="L6" s="800" t="s">
        <v>1541</v>
      </c>
      <c r="M6" s="800" t="s">
        <v>1542</v>
      </c>
      <c r="N6" s="1452"/>
      <c r="O6" s="800" t="s">
        <v>1541</v>
      </c>
      <c r="P6" s="800" t="s">
        <v>1542</v>
      </c>
      <c r="Q6" s="1448"/>
    </row>
    <row r="7" spans="1:19" x14ac:dyDescent="0.3">
      <c r="A7" s="801">
        <v>2</v>
      </c>
      <c r="B7" s="802" t="s">
        <v>227</v>
      </c>
      <c r="C7" s="803"/>
      <c r="D7" s="803"/>
      <c r="E7" s="803"/>
      <c r="F7" s="800"/>
      <c r="G7" s="800"/>
      <c r="H7" s="804"/>
      <c r="I7" s="803"/>
      <c r="J7" s="803"/>
      <c r="K7" s="803"/>
      <c r="L7" s="803"/>
      <c r="M7" s="803"/>
      <c r="N7" s="803"/>
      <c r="O7" s="800"/>
      <c r="P7" s="800"/>
      <c r="Q7" s="805"/>
      <c r="R7" s="806"/>
    </row>
    <row r="8" spans="1:19" x14ac:dyDescent="0.3">
      <c r="A8" s="801">
        <v>3</v>
      </c>
      <c r="B8" s="802" t="s">
        <v>228</v>
      </c>
      <c r="C8" s="803">
        <f>F8+I8+L8+O8</f>
        <v>5367</v>
      </c>
      <c r="D8" s="803">
        <f t="shared" ref="C8:E23" si="0">G8+J8+M8+P8</f>
        <v>2011</v>
      </c>
      <c r="E8" s="803">
        <f t="shared" si="0"/>
        <v>2011</v>
      </c>
      <c r="F8" s="803"/>
      <c r="G8" s="803"/>
      <c r="H8" s="803"/>
      <c r="I8" s="807">
        <v>5367</v>
      </c>
      <c r="J8" s="807">
        <v>2011</v>
      </c>
      <c r="K8" s="807">
        <v>2011</v>
      </c>
      <c r="L8" s="803"/>
      <c r="M8" s="803"/>
      <c r="N8" s="803"/>
      <c r="O8" s="782">
        <v>0</v>
      </c>
      <c r="P8" s="782">
        <v>0</v>
      </c>
      <c r="Q8" s="782">
        <v>0</v>
      </c>
      <c r="R8" s="806"/>
      <c r="S8" s="808"/>
    </row>
    <row r="9" spans="1:19" x14ac:dyDescent="0.3">
      <c r="A9" s="778">
        <v>4</v>
      </c>
      <c r="B9" s="779" t="s">
        <v>1544</v>
      </c>
      <c r="C9" s="803">
        <f>F9+I9+L9+O9</f>
        <v>0</v>
      </c>
      <c r="D9" s="803">
        <f t="shared" si="0"/>
        <v>33919</v>
      </c>
      <c r="E9" s="803">
        <f t="shared" si="0"/>
        <v>33919</v>
      </c>
      <c r="F9" s="803"/>
      <c r="G9" s="803"/>
      <c r="H9" s="803"/>
      <c r="I9" s="807">
        <v>0</v>
      </c>
      <c r="J9" s="807">
        <v>31597</v>
      </c>
      <c r="K9" s="807">
        <v>31597</v>
      </c>
      <c r="L9" s="803"/>
      <c r="M9" s="803"/>
      <c r="N9" s="803"/>
      <c r="O9" s="782">
        <v>0</v>
      </c>
      <c r="P9" s="782">
        <v>2322</v>
      </c>
      <c r="Q9" s="782">
        <v>2322</v>
      </c>
      <c r="R9" s="809"/>
      <c r="S9" s="808"/>
    </row>
    <row r="10" spans="1:19" x14ac:dyDescent="0.3">
      <c r="A10" s="801">
        <v>5</v>
      </c>
      <c r="B10" s="802" t="s">
        <v>231</v>
      </c>
      <c r="C10" s="803"/>
      <c r="D10" s="803"/>
      <c r="E10" s="803"/>
      <c r="F10" s="803"/>
      <c r="G10" s="803"/>
      <c r="H10" s="803"/>
      <c r="I10" s="810"/>
      <c r="J10" s="810"/>
      <c r="K10" s="810"/>
      <c r="L10" s="803"/>
      <c r="M10" s="803"/>
      <c r="N10" s="803"/>
      <c r="O10" s="811"/>
      <c r="P10" s="811"/>
      <c r="Q10" s="811"/>
      <c r="R10" s="806"/>
      <c r="S10" s="808"/>
    </row>
    <row r="11" spans="1:19" x14ac:dyDescent="0.3">
      <c r="A11" s="801">
        <v>6</v>
      </c>
      <c r="B11" s="802" t="s">
        <v>1545</v>
      </c>
      <c r="C11" s="803">
        <f t="shared" si="0"/>
        <v>0</v>
      </c>
      <c r="D11" s="803">
        <f t="shared" si="0"/>
        <v>341</v>
      </c>
      <c r="E11" s="803">
        <f t="shared" si="0"/>
        <v>341</v>
      </c>
      <c r="F11" s="803"/>
      <c r="G11" s="803"/>
      <c r="H11" s="803"/>
      <c r="I11" s="807">
        <v>0</v>
      </c>
      <c r="J11" s="807">
        <v>341</v>
      </c>
      <c r="K11" s="807">
        <v>341</v>
      </c>
      <c r="L11" s="803"/>
      <c r="M11" s="803"/>
      <c r="N11" s="803"/>
      <c r="O11" s="811"/>
      <c r="P11" s="811"/>
      <c r="Q11" s="811"/>
      <c r="R11" s="806"/>
      <c r="S11" s="808"/>
    </row>
    <row r="12" spans="1:19" x14ac:dyDescent="0.3">
      <c r="A12" s="801">
        <v>7</v>
      </c>
      <c r="B12" s="802" t="s">
        <v>233</v>
      </c>
      <c r="C12" s="803"/>
      <c r="D12" s="803"/>
      <c r="E12" s="803"/>
      <c r="F12" s="803"/>
      <c r="G12" s="803"/>
      <c r="H12" s="803"/>
      <c r="I12" s="810"/>
      <c r="J12" s="810"/>
      <c r="K12" s="810"/>
      <c r="L12" s="803"/>
      <c r="M12" s="803"/>
      <c r="N12" s="803"/>
      <c r="O12" s="811"/>
      <c r="P12" s="811"/>
      <c r="Q12" s="811"/>
      <c r="R12" s="806"/>
      <c r="S12" s="808"/>
    </row>
    <row r="13" spans="1:19" x14ac:dyDescent="0.3">
      <c r="A13" s="801">
        <v>8</v>
      </c>
      <c r="B13" s="802" t="s">
        <v>234</v>
      </c>
      <c r="C13" s="803">
        <f t="shared" si="0"/>
        <v>0</v>
      </c>
      <c r="D13" s="803">
        <f t="shared" si="0"/>
        <v>138</v>
      </c>
      <c r="E13" s="803">
        <f t="shared" si="0"/>
        <v>138</v>
      </c>
      <c r="F13" s="803"/>
      <c r="G13" s="803"/>
      <c r="H13" s="803"/>
      <c r="I13" s="807">
        <v>0</v>
      </c>
      <c r="J13" s="807">
        <v>138</v>
      </c>
      <c r="K13" s="807">
        <v>138</v>
      </c>
      <c r="L13" s="803"/>
      <c r="M13" s="803"/>
      <c r="N13" s="803"/>
      <c r="O13" s="811"/>
      <c r="P13" s="811"/>
      <c r="Q13" s="811"/>
      <c r="R13" s="806"/>
      <c r="S13" s="808"/>
    </row>
    <row r="14" spans="1:19" x14ac:dyDescent="0.3">
      <c r="A14" s="801">
        <v>9</v>
      </c>
      <c r="B14" s="802" t="s">
        <v>235</v>
      </c>
      <c r="C14" s="803">
        <f t="shared" si="0"/>
        <v>0</v>
      </c>
      <c r="D14" s="803">
        <f t="shared" si="0"/>
        <v>0</v>
      </c>
      <c r="E14" s="803">
        <f t="shared" si="0"/>
        <v>0</v>
      </c>
      <c r="F14" s="803"/>
      <c r="G14" s="803"/>
      <c r="H14" s="803"/>
      <c r="I14" s="810"/>
      <c r="J14" s="810"/>
      <c r="K14" s="810"/>
      <c r="L14" s="803"/>
      <c r="M14" s="803"/>
      <c r="N14" s="803"/>
      <c r="O14" s="811"/>
      <c r="P14" s="811"/>
      <c r="Q14" s="811"/>
      <c r="R14" s="806"/>
      <c r="S14" s="808"/>
    </row>
    <row r="15" spans="1:19" x14ac:dyDescent="0.3">
      <c r="A15" s="801">
        <v>10</v>
      </c>
      <c r="B15" s="781" t="s">
        <v>236</v>
      </c>
      <c r="C15" s="803">
        <f t="shared" si="0"/>
        <v>0</v>
      </c>
      <c r="D15" s="803">
        <f t="shared" si="0"/>
        <v>81</v>
      </c>
      <c r="E15" s="803">
        <f t="shared" si="0"/>
        <v>81</v>
      </c>
      <c r="F15" s="803"/>
      <c r="G15" s="803"/>
      <c r="H15" s="803"/>
      <c r="I15" s="807">
        <v>0</v>
      </c>
      <c r="J15" s="807">
        <v>81</v>
      </c>
      <c r="K15" s="807">
        <v>81</v>
      </c>
      <c r="L15" s="803"/>
      <c r="M15" s="803"/>
      <c r="N15" s="803"/>
      <c r="O15" s="811"/>
      <c r="P15" s="811"/>
      <c r="Q15" s="811"/>
      <c r="R15" s="806"/>
      <c r="S15" s="808"/>
    </row>
    <row r="16" spans="1:19" x14ac:dyDescent="0.3">
      <c r="A16" s="801">
        <v>11</v>
      </c>
      <c r="B16" s="802" t="s">
        <v>237</v>
      </c>
      <c r="C16" s="803">
        <f t="shared" si="0"/>
        <v>0</v>
      </c>
      <c r="D16" s="803">
        <f t="shared" si="0"/>
        <v>350</v>
      </c>
      <c r="E16" s="803">
        <f t="shared" si="0"/>
        <v>338</v>
      </c>
      <c r="F16" s="803"/>
      <c r="G16" s="803"/>
      <c r="H16" s="803"/>
      <c r="I16" s="807">
        <v>0</v>
      </c>
      <c r="J16" s="807">
        <v>350</v>
      </c>
      <c r="K16" s="807">
        <v>338</v>
      </c>
      <c r="L16" s="803"/>
      <c r="M16" s="803"/>
      <c r="N16" s="803"/>
      <c r="O16" s="811"/>
      <c r="P16" s="811"/>
      <c r="Q16" s="811"/>
      <c r="R16" s="806"/>
      <c r="S16" s="808"/>
    </row>
    <row r="17" spans="1:19" x14ac:dyDescent="0.3">
      <c r="A17" s="801">
        <v>12</v>
      </c>
      <c r="B17" s="802" t="s">
        <v>238</v>
      </c>
      <c r="C17" s="803">
        <f t="shared" si="0"/>
        <v>28244</v>
      </c>
      <c r="D17" s="803">
        <f t="shared" si="0"/>
        <v>13625</v>
      </c>
      <c r="E17" s="803">
        <f t="shared" si="0"/>
        <v>13625</v>
      </c>
      <c r="F17" s="803"/>
      <c r="G17" s="803"/>
      <c r="H17" s="803"/>
      <c r="I17" s="807">
        <v>28244</v>
      </c>
      <c r="J17" s="807">
        <v>13625</v>
      </c>
      <c r="K17" s="807">
        <v>13625</v>
      </c>
      <c r="L17" s="803"/>
      <c r="M17" s="803"/>
      <c r="N17" s="803"/>
      <c r="O17" s="811"/>
      <c r="P17" s="811"/>
      <c r="Q17" s="811"/>
      <c r="R17" s="806"/>
      <c r="S17" s="808"/>
    </row>
    <row r="18" spans="1:19" x14ac:dyDescent="0.3">
      <c r="A18" s="801">
        <v>13</v>
      </c>
      <c r="B18" s="802" t="s">
        <v>239</v>
      </c>
      <c r="C18" s="803">
        <f t="shared" si="0"/>
        <v>0</v>
      </c>
      <c r="D18" s="803">
        <f t="shared" si="0"/>
        <v>3242</v>
      </c>
      <c r="E18" s="803">
        <f t="shared" si="0"/>
        <v>3242</v>
      </c>
      <c r="F18" s="807"/>
      <c r="G18" s="812"/>
      <c r="H18" s="812"/>
      <c r="I18" s="807">
        <v>0</v>
      </c>
      <c r="J18" s="807">
        <v>3242</v>
      </c>
      <c r="K18" s="807">
        <v>3242</v>
      </c>
      <c r="L18" s="803"/>
      <c r="M18" s="803"/>
      <c r="N18" s="803"/>
      <c r="O18" s="811"/>
      <c r="P18" s="811"/>
      <c r="Q18" s="811"/>
      <c r="R18" s="806"/>
      <c r="S18" s="813"/>
    </row>
    <row r="19" spans="1:19" x14ac:dyDescent="0.3">
      <c r="A19" s="801">
        <v>15</v>
      </c>
      <c r="B19" s="802" t="s">
        <v>240</v>
      </c>
      <c r="C19" s="803">
        <f t="shared" si="0"/>
        <v>50060</v>
      </c>
      <c r="D19" s="803">
        <f t="shared" si="0"/>
        <v>2456</v>
      </c>
      <c r="E19" s="803">
        <f t="shared" si="0"/>
        <v>2456</v>
      </c>
      <c r="F19" s="810"/>
      <c r="G19" s="810"/>
      <c r="H19" s="810"/>
      <c r="I19" s="807">
        <v>50060</v>
      </c>
      <c r="J19" s="807">
        <v>2456</v>
      </c>
      <c r="K19" s="807">
        <v>2456</v>
      </c>
      <c r="L19" s="803"/>
      <c r="M19" s="803"/>
      <c r="N19" s="803"/>
      <c r="O19" s="811"/>
      <c r="P19" s="811"/>
      <c r="Q19" s="811"/>
      <c r="R19" s="806"/>
      <c r="S19" s="808"/>
    </row>
    <row r="20" spans="1:19" x14ac:dyDescent="0.3">
      <c r="A20" s="801">
        <v>18</v>
      </c>
      <c r="B20" s="802" t="s">
        <v>241</v>
      </c>
      <c r="C20" s="803">
        <f t="shared" si="0"/>
        <v>46680</v>
      </c>
      <c r="D20" s="803">
        <f t="shared" si="0"/>
        <v>24751</v>
      </c>
      <c r="E20" s="803">
        <f t="shared" si="0"/>
        <v>24751</v>
      </c>
      <c r="F20" s="810"/>
      <c r="G20" s="810"/>
      <c r="H20" s="810"/>
      <c r="I20" s="807">
        <v>42462</v>
      </c>
      <c r="J20" s="807">
        <v>22351</v>
      </c>
      <c r="K20" s="807">
        <v>22351</v>
      </c>
      <c r="L20" s="803"/>
      <c r="M20" s="803"/>
      <c r="N20" s="803"/>
      <c r="O20" s="807">
        <v>4218</v>
      </c>
      <c r="P20" s="807">
        <v>2400</v>
      </c>
      <c r="Q20" s="807">
        <v>2400</v>
      </c>
      <c r="R20" s="814"/>
      <c r="S20" s="808"/>
    </row>
    <row r="21" spans="1:19" x14ac:dyDescent="0.3">
      <c r="A21" s="801">
        <v>20</v>
      </c>
      <c r="B21" s="802" t="s">
        <v>242</v>
      </c>
      <c r="C21" s="803">
        <f t="shared" si="0"/>
        <v>61346</v>
      </c>
      <c r="D21" s="803">
        <f t="shared" si="0"/>
        <v>36157</v>
      </c>
      <c r="E21" s="803">
        <f t="shared" si="0"/>
        <v>36157</v>
      </c>
      <c r="F21" s="810"/>
      <c r="G21" s="810"/>
      <c r="H21" s="810"/>
      <c r="I21" s="807">
        <v>61346</v>
      </c>
      <c r="J21" s="807">
        <v>36157</v>
      </c>
      <c r="K21" s="807">
        <v>36157</v>
      </c>
      <c r="L21" s="803"/>
      <c r="M21" s="803"/>
      <c r="N21" s="803"/>
      <c r="O21" s="811"/>
      <c r="P21" s="811"/>
      <c r="Q21" s="811"/>
      <c r="R21" s="806"/>
      <c r="S21" s="813"/>
    </row>
    <row r="22" spans="1:19" x14ac:dyDescent="0.3">
      <c r="A22" s="801">
        <v>21</v>
      </c>
      <c r="B22" s="802" t="s">
        <v>243</v>
      </c>
      <c r="C22" s="803">
        <f t="shared" si="0"/>
        <v>0</v>
      </c>
      <c r="D22" s="803">
        <f>G22+J22+M22+P22</f>
        <v>11727</v>
      </c>
      <c r="E22" s="803">
        <f>H22+K22+N22+Q22</f>
        <v>11719</v>
      </c>
      <c r="F22" s="810"/>
      <c r="G22" s="810"/>
      <c r="H22" s="810"/>
      <c r="I22" s="807">
        <v>0</v>
      </c>
      <c r="J22" s="807">
        <v>11727</v>
      </c>
      <c r="K22" s="807">
        <v>11719</v>
      </c>
      <c r="L22" s="803"/>
      <c r="M22" s="803"/>
      <c r="N22" s="803"/>
      <c r="O22" s="811"/>
      <c r="P22" s="811"/>
      <c r="Q22" s="811"/>
      <c r="R22" s="806"/>
      <c r="S22" s="808"/>
    </row>
    <row r="23" spans="1:19" x14ac:dyDescent="0.3">
      <c r="A23" s="801">
        <v>22</v>
      </c>
      <c r="B23" s="802" t="s">
        <v>244</v>
      </c>
      <c r="C23" s="803">
        <f t="shared" si="0"/>
        <v>40590</v>
      </c>
      <c r="D23" s="803">
        <f t="shared" si="0"/>
        <v>61645</v>
      </c>
      <c r="E23" s="803">
        <f t="shared" si="0"/>
        <v>61645</v>
      </c>
      <c r="F23" s="810"/>
      <c r="G23" s="810"/>
      <c r="H23" s="810"/>
      <c r="I23" s="807">
        <v>40372</v>
      </c>
      <c r="J23" s="807">
        <v>61568</v>
      </c>
      <c r="K23" s="807">
        <v>61568</v>
      </c>
      <c r="L23" s="807">
        <v>218</v>
      </c>
      <c r="M23" s="807">
        <v>77</v>
      </c>
      <c r="N23" s="807">
        <v>77</v>
      </c>
      <c r="O23" s="811"/>
      <c r="P23" s="811"/>
      <c r="Q23" s="811"/>
      <c r="R23" s="806"/>
      <c r="S23" s="808"/>
    </row>
    <row r="24" spans="1:19" x14ac:dyDescent="0.3">
      <c r="A24" s="801">
        <v>24</v>
      </c>
      <c r="B24" s="802" t="s">
        <v>245</v>
      </c>
      <c r="C24" s="803">
        <f>F24+I24+L24+O24</f>
        <v>0</v>
      </c>
      <c r="D24" s="803">
        <f>G24+J24+M24+P24</f>
        <v>505</v>
      </c>
      <c r="E24" s="803">
        <f>H24+K24+N24+Q24</f>
        <v>505</v>
      </c>
      <c r="F24" s="810"/>
      <c r="G24" s="810"/>
      <c r="H24" s="810"/>
      <c r="I24" s="807">
        <v>0</v>
      </c>
      <c r="J24" s="807">
        <v>505</v>
      </c>
      <c r="K24" s="807">
        <v>505</v>
      </c>
      <c r="L24" s="803"/>
      <c r="M24" s="803"/>
      <c r="N24" s="803"/>
      <c r="O24" s="811"/>
      <c r="P24" s="811"/>
      <c r="Q24" s="811"/>
      <c r="R24" s="806"/>
      <c r="S24" s="808"/>
    </row>
    <row r="25" spans="1:19" x14ac:dyDescent="0.3">
      <c r="A25" s="801">
        <v>26</v>
      </c>
      <c r="B25" s="802" t="s">
        <v>246</v>
      </c>
      <c r="C25" s="803">
        <f>F25+I25+L25+O25</f>
        <v>49229</v>
      </c>
      <c r="D25" s="803">
        <f>G25+J25+M25+O25</f>
        <v>71132</v>
      </c>
      <c r="E25" s="803">
        <f>H25+K25+N25+Q25</f>
        <v>71127</v>
      </c>
      <c r="F25" s="810"/>
      <c r="G25" s="810"/>
      <c r="H25" s="810"/>
      <c r="I25" s="807">
        <v>49229</v>
      </c>
      <c r="J25" s="807">
        <v>71132</v>
      </c>
      <c r="K25" s="807">
        <v>71127</v>
      </c>
      <c r="L25" s="803"/>
      <c r="M25" s="803"/>
      <c r="N25" s="803"/>
      <c r="O25" s="811"/>
      <c r="P25" s="811"/>
      <c r="Q25" s="811"/>
      <c r="R25" s="806"/>
      <c r="S25" s="808"/>
    </row>
    <row r="26" spans="1:19" x14ac:dyDescent="0.3">
      <c r="A26" s="801">
        <v>27</v>
      </c>
      <c r="B26" s="802" t="s">
        <v>247</v>
      </c>
      <c r="C26" s="803">
        <f t="shared" ref="C26:E37" si="1">F26+I26+L26+O26</f>
        <v>339598</v>
      </c>
      <c r="D26" s="803">
        <f t="shared" si="1"/>
        <v>52303</v>
      </c>
      <c r="E26" s="803">
        <f t="shared" si="1"/>
        <v>52303</v>
      </c>
      <c r="F26" s="807">
        <v>300319</v>
      </c>
      <c r="G26" s="807">
        <v>52029</v>
      </c>
      <c r="H26" s="807">
        <v>52029</v>
      </c>
      <c r="I26" s="807">
        <v>36243</v>
      </c>
      <c r="J26" s="807">
        <v>274</v>
      </c>
      <c r="K26" s="807">
        <v>274</v>
      </c>
      <c r="L26" s="810"/>
      <c r="M26" s="810"/>
      <c r="N26" s="810"/>
      <c r="O26" s="807">
        <v>3036</v>
      </c>
      <c r="P26" s="807">
        <v>0</v>
      </c>
      <c r="Q26" s="807">
        <v>0</v>
      </c>
      <c r="R26" s="806"/>
      <c r="S26" s="808"/>
    </row>
    <row r="27" spans="1:19" x14ac:dyDescent="0.3">
      <c r="A27" s="801">
        <v>29</v>
      </c>
      <c r="B27" s="802" t="s">
        <v>779</v>
      </c>
      <c r="C27" s="803">
        <f t="shared" si="1"/>
        <v>56394</v>
      </c>
      <c r="D27" s="803">
        <f t="shared" si="1"/>
        <v>54375</v>
      </c>
      <c r="E27" s="803">
        <f t="shared" si="1"/>
        <v>54375</v>
      </c>
      <c r="F27" s="810"/>
      <c r="G27" s="810"/>
      <c r="H27" s="810"/>
      <c r="I27" s="807">
        <v>56394</v>
      </c>
      <c r="J27" s="807">
        <v>54375</v>
      </c>
      <c r="K27" s="807">
        <v>54375</v>
      </c>
      <c r="L27" s="803"/>
      <c r="M27" s="803"/>
      <c r="N27" s="803"/>
      <c r="O27" s="790"/>
      <c r="P27" s="790"/>
      <c r="Q27" s="790"/>
      <c r="R27" s="806"/>
      <c r="S27" s="808"/>
    </row>
    <row r="28" spans="1:19" x14ac:dyDescent="0.3">
      <c r="A28" s="801">
        <v>31</v>
      </c>
      <c r="B28" s="802" t="s">
        <v>249</v>
      </c>
      <c r="C28" s="803"/>
      <c r="D28" s="803"/>
      <c r="E28" s="803"/>
      <c r="F28" s="803"/>
      <c r="G28" s="803"/>
      <c r="H28" s="803"/>
      <c r="I28" s="810"/>
      <c r="J28" s="810"/>
      <c r="K28" s="810"/>
      <c r="L28" s="803"/>
      <c r="M28" s="803"/>
      <c r="N28" s="803"/>
      <c r="O28" s="790"/>
      <c r="P28" s="790"/>
      <c r="Q28" s="790"/>
      <c r="R28" s="806"/>
      <c r="S28" s="808"/>
    </row>
    <row r="29" spans="1:19" x14ac:dyDescent="0.3">
      <c r="A29" s="801">
        <v>32</v>
      </c>
      <c r="B29" s="802" t="s">
        <v>250</v>
      </c>
      <c r="C29" s="803">
        <f t="shared" si="1"/>
        <v>0</v>
      </c>
      <c r="D29" s="803">
        <f t="shared" si="1"/>
        <v>1050</v>
      </c>
      <c r="E29" s="803">
        <f t="shared" si="1"/>
        <v>1050</v>
      </c>
      <c r="F29" s="803"/>
      <c r="G29" s="803"/>
      <c r="H29" s="803"/>
      <c r="I29" s="807">
        <v>0</v>
      </c>
      <c r="J29" s="807">
        <v>1050</v>
      </c>
      <c r="K29" s="807">
        <v>1050</v>
      </c>
      <c r="L29" s="803"/>
      <c r="M29" s="803"/>
      <c r="N29" s="803"/>
      <c r="O29" s="790"/>
      <c r="P29" s="790"/>
      <c r="Q29" s="790"/>
      <c r="R29" s="806"/>
      <c r="S29" s="808"/>
    </row>
    <row r="30" spans="1:19" x14ac:dyDescent="0.3">
      <c r="A30" s="801">
        <v>33</v>
      </c>
      <c r="B30" s="802" t="s">
        <v>251</v>
      </c>
      <c r="C30" s="803">
        <f t="shared" si="1"/>
        <v>0</v>
      </c>
      <c r="D30" s="803">
        <f t="shared" si="1"/>
        <v>391</v>
      </c>
      <c r="E30" s="803">
        <f t="shared" si="1"/>
        <v>391</v>
      </c>
      <c r="F30" s="803"/>
      <c r="G30" s="803"/>
      <c r="H30" s="803"/>
      <c r="I30" s="807">
        <v>0</v>
      </c>
      <c r="J30" s="807">
        <v>391</v>
      </c>
      <c r="K30" s="807">
        <v>391</v>
      </c>
      <c r="L30" s="803"/>
      <c r="M30" s="803"/>
      <c r="N30" s="803"/>
      <c r="O30" s="790"/>
      <c r="P30" s="790"/>
      <c r="Q30" s="790"/>
      <c r="R30" s="806"/>
      <c r="S30" s="808"/>
    </row>
    <row r="31" spans="1:19" x14ac:dyDescent="0.3">
      <c r="A31" s="801">
        <v>37</v>
      </c>
      <c r="B31" s="802" t="s">
        <v>254</v>
      </c>
      <c r="C31" s="803">
        <f t="shared" si="1"/>
        <v>0</v>
      </c>
      <c r="D31" s="803">
        <f t="shared" si="1"/>
        <v>27</v>
      </c>
      <c r="E31" s="803">
        <f t="shared" si="1"/>
        <v>27</v>
      </c>
      <c r="F31" s="803"/>
      <c r="G31" s="803"/>
      <c r="H31" s="803"/>
      <c r="I31" s="807">
        <v>0</v>
      </c>
      <c r="J31" s="807">
        <v>27</v>
      </c>
      <c r="K31" s="807">
        <v>27</v>
      </c>
      <c r="L31" s="803"/>
      <c r="M31" s="803"/>
      <c r="N31" s="803"/>
      <c r="O31" s="790"/>
      <c r="P31" s="790"/>
      <c r="Q31" s="790"/>
      <c r="R31" s="806"/>
      <c r="S31" s="808"/>
    </row>
    <row r="32" spans="1:19" x14ac:dyDescent="0.3">
      <c r="A32" s="801">
        <v>38</v>
      </c>
      <c r="B32" s="802" t="s">
        <v>1547</v>
      </c>
      <c r="C32" s="803">
        <f t="shared" si="1"/>
        <v>0</v>
      </c>
      <c r="D32" s="803">
        <f t="shared" si="1"/>
        <v>286</v>
      </c>
      <c r="E32" s="803">
        <f t="shared" si="1"/>
        <v>286</v>
      </c>
      <c r="F32" s="803"/>
      <c r="G32" s="803"/>
      <c r="H32" s="803"/>
      <c r="I32" s="807">
        <v>0</v>
      </c>
      <c r="J32" s="807">
        <v>286</v>
      </c>
      <c r="K32" s="807">
        <v>286</v>
      </c>
      <c r="L32" s="803"/>
      <c r="M32" s="803"/>
      <c r="N32" s="803"/>
      <c r="O32" s="790"/>
      <c r="P32" s="790"/>
      <c r="Q32" s="790"/>
      <c r="R32" s="806"/>
      <c r="S32" s="808"/>
    </row>
    <row r="33" spans="1:19" x14ac:dyDescent="0.3">
      <c r="A33" s="801">
        <v>40</v>
      </c>
      <c r="B33" s="802" t="s">
        <v>256</v>
      </c>
      <c r="C33" s="803">
        <f t="shared" si="1"/>
        <v>0</v>
      </c>
      <c r="D33" s="803">
        <f t="shared" si="1"/>
        <v>62</v>
      </c>
      <c r="E33" s="803">
        <f t="shared" si="1"/>
        <v>62</v>
      </c>
      <c r="F33" s="803"/>
      <c r="G33" s="803"/>
      <c r="H33" s="803"/>
      <c r="I33" s="807">
        <v>0</v>
      </c>
      <c r="J33" s="807">
        <v>62</v>
      </c>
      <c r="K33" s="807">
        <v>62</v>
      </c>
      <c r="L33" s="803"/>
      <c r="M33" s="803"/>
      <c r="N33" s="803"/>
      <c r="O33" s="790"/>
      <c r="P33" s="790"/>
      <c r="Q33" s="790"/>
      <c r="R33" s="808"/>
      <c r="S33" s="808"/>
    </row>
    <row r="34" spans="1:19" x14ac:dyDescent="0.3">
      <c r="A34" s="801">
        <v>41</v>
      </c>
      <c r="B34" s="802" t="s">
        <v>257</v>
      </c>
      <c r="C34" s="803">
        <f t="shared" si="1"/>
        <v>0</v>
      </c>
      <c r="D34" s="803">
        <f t="shared" si="1"/>
        <v>79</v>
      </c>
      <c r="E34" s="803">
        <f t="shared" si="1"/>
        <v>78</v>
      </c>
      <c r="F34" s="803"/>
      <c r="G34" s="803"/>
      <c r="H34" s="803"/>
      <c r="I34" s="807">
        <v>0</v>
      </c>
      <c r="J34" s="807">
        <v>79</v>
      </c>
      <c r="K34" s="807">
        <v>78</v>
      </c>
      <c r="L34" s="803"/>
      <c r="M34" s="803"/>
      <c r="N34" s="803"/>
      <c r="O34" s="790"/>
      <c r="P34" s="790"/>
      <c r="Q34" s="790"/>
      <c r="R34" s="808"/>
      <c r="S34" s="808"/>
    </row>
    <row r="35" spans="1:19" x14ac:dyDescent="0.3">
      <c r="A35" s="801">
        <v>42</v>
      </c>
      <c r="B35" s="802" t="s">
        <v>258</v>
      </c>
      <c r="C35" s="803">
        <f t="shared" si="1"/>
        <v>0</v>
      </c>
      <c r="D35" s="803">
        <f t="shared" si="1"/>
        <v>4878</v>
      </c>
      <c r="E35" s="803">
        <f t="shared" si="1"/>
        <v>4878</v>
      </c>
      <c r="F35" s="803"/>
      <c r="G35" s="803"/>
      <c r="H35" s="803"/>
      <c r="I35" s="807">
        <v>0</v>
      </c>
      <c r="J35" s="807">
        <v>4878</v>
      </c>
      <c r="K35" s="807">
        <v>4878</v>
      </c>
      <c r="L35" s="803"/>
      <c r="M35" s="803"/>
      <c r="N35" s="803"/>
      <c r="O35" s="790"/>
      <c r="P35" s="790"/>
      <c r="Q35" s="790"/>
      <c r="R35" s="808"/>
      <c r="S35" s="808"/>
    </row>
    <row r="36" spans="1:19" x14ac:dyDescent="0.3">
      <c r="A36" s="801">
        <v>48</v>
      </c>
      <c r="B36" s="802" t="s">
        <v>1550</v>
      </c>
      <c r="C36" s="803">
        <f>F36+I36+L36+O36</f>
        <v>2213</v>
      </c>
      <c r="D36" s="803">
        <f>G36+J36+M36+P36</f>
        <v>2213</v>
      </c>
      <c r="E36" s="803">
        <f t="shared" si="1"/>
        <v>2213</v>
      </c>
      <c r="F36" s="803"/>
      <c r="G36" s="803"/>
      <c r="H36" s="803"/>
      <c r="I36" s="810"/>
      <c r="J36" s="810"/>
      <c r="K36" s="810"/>
      <c r="L36" s="803"/>
      <c r="M36" s="803"/>
      <c r="N36" s="803"/>
      <c r="O36" s="803">
        <v>2213</v>
      </c>
      <c r="P36" s="803">
        <v>2213</v>
      </c>
      <c r="Q36" s="803">
        <v>2213</v>
      </c>
      <c r="R36" s="808"/>
      <c r="S36" s="808"/>
    </row>
    <row r="37" spans="1:19" ht="15" thickBot="1" x14ac:dyDescent="0.35">
      <c r="A37" s="815">
        <v>51</v>
      </c>
      <c r="B37" s="816" t="s">
        <v>260</v>
      </c>
      <c r="C37" s="803">
        <f t="shared" si="1"/>
        <v>0</v>
      </c>
      <c r="D37" s="803">
        <f t="shared" si="1"/>
        <v>601</v>
      </c>
      <c r="E37" s="803">
        <f t="shared" si="1"/>
        <v>601</v>
      </c>
      <c r="F37" s="803"/>
      <c r="G37" s="803"/>
      <c r="H37" s="803"/>
      <c r="I37" s="807">
        <v>0</v>
      </c>
      <c r="J37" s="807">
        <v>601</v>
      </c>
      <c r="K37" s="807">
        <v>601</v>
      </c>
      <c r="L37" s="803"/>
      <c r="M37" s="803"/>
      <c r="N37" s="803"/>
      <c r="O37" s="790"/>
      <c r="P37" s="790"/>
      <c r="Q37" s="790"/>
      <c r="R37" s="808"/>
      <c r="S37" s="808"/>
    </row>
    <row r="38" spans="1:19" ht="31.5" customHeight="1" thickTop="1" x14ac:dyDescent="0.3">
      <c r="A38" s="1449" t="s">
        <v>1556</v>
      </c>
      <c r="B38" s="1450"/>
      <c r="C38" s="817">
        <f>SUM(C7:C37)</f>
        <v>679721</v>
      </c>
      <c r="D38" s="817">
        <f>SUM(D7:D37)</f>
        <v>378345</v>
      </c>
      <c r="E38" s="817">
        <f>SUM(E7:E37)</f>
        <v>378319</v>
      </c>
      <c r="F38" s="817">
        <f t="shared" ref="F38:Q38" si="2">SUM(F7:F37)</f>
        <v>300319</v>
      </c>
      <c r="G38" s="817">
        <f t="shared" si="2"/>
        <v>52029</v>
      </c>
      <c r="H38" s="817">
        <f t="shared" si="2"/>
        <v>52029</v>
      </c>
      <c r="I38" s="817">
        <f t="shared" si="2"/>
        <v>369717</v>
      </c>
      <c r="J38" s="817">
        <f t="shared" si="2"/>
        <v>319304</v>
      </c>
      <c r="K38" s="818">
        <f t="shared" si="2"/>
        <v>319278</v>
      </c>
      <c r="L38" s="817">
        <f t="shared" si="2"/>
        <v>218</v>
      </c>
      <c r="M38" s="817">
        <f t="shared" si="2"/>
        <v>77</v>
      </c>
      <c r="N38" s="817">
        <f t="shared" si="2"/>
        <v>77</v>
      </c>
      <c r="O38" s="817">
        <f t="shared" si="2"/>
        <v>9467</v>
      </c>
      <c r="P38" s="817">
        <f>SUM(P7:P37)</f>
        <v>6935</v>
      </c>
      <c r="Q38" s="817">
        <f t="shared" si="2"/>
        <v>6935</v>
      </c>
    </row>
    <row r="39" spans="1:19" x14ac:dyDescent="0.3">
      <c r="A39" s="797"/>
      <c r="B39" s="797"/>
      <c r="C39" s="797"/>
      <c r="D39" s="797"/>
      <c r="E39" s="797"/>
      <c r="F39" s="797"/>
      <c r="G39" s="797"/>
      <c r="H39" s="797"/>
      <c r="I39" s="797"/>
      <c r="J39" s="797"/>
      <c r="K39" s="797"/>
      <c r="L39" s="797"/>
      <c r="M39" s="797"/>
      <c r="N39" s="797"/>
      <c r="O39" s="797"/>
      <c r="P39" s="797"/>
      <c r="Q39" s="797"/>
    </row>
    <row r="40" spans="1:19" x14ac:dyDescent="0.3">
      <c r="A40" s="797"/>
      <c r="B40" s="797"/>
      <c r="C40" s="797"/>
      <c r="D40" s="797"/>
      <c r="E40" s="819"/>
      <c r="F40" s="797"/>
      <c r="G40" s="819"/>
      <c r="H40" s="797"/>
      <c r="I40" s="819"/>
      <c r="J40" s="819"/>
      <c r="K40" s="819"/>
      <c r="L40" s="797"/>
      <c r="M40" s="797"/>
      <c r="N40" s="797"/>
      <c r="O40" s="819"/>
      <c r="P40" s="819"/>
      <c r="Q40" s="819"/>
    </row>
    <row r="41" spans="1:19" x14ac:dyDescent="0.3">
      <c r="A41" s="797"/>
      <c r="B41" s="797"/>
      <c r="C41" s="819"/>
      <c r="D41" s="819"/>
      <c r="E41" s="819"/>
      <c r="F41" s="797"/>
      <c r="G41" s="797"/>
      <c r="H41" s="797"/>
      <c r="I41" s="819"/>
      <c r="J41" s="797"/>
      <c r="K41" s="797"/>
      <c r="L41" s="797"/>
      <c r="M41" s="797"/>
      <c r="N41" s="797"/>
      <c r="O41" s="819"/>
      <c r="P41" s="819"/>
      <c r="Q41" s="819"/>
    </row>
    <row r="42" spans="1:19" x14ac:dyDescent="0.3">
      <c r="E42" s="808"/>
    </row>
    <row r="44" spans="1:19" x14ac:dyDescent="0.3">
      <c r="F44" s="808"/>
      <c r="J44" s="809"/>
    </row>
    <row r="45" spans="1:19" x14ac:dyDescent="0.3">
      <c r="E45" s="808"/>
      <c r="I45" s="808"/>
      <c r="J45" s="808"/>
      <c r="K45" s="808"/>
    </row>
    <row r="47" spans="1:19" x14ac:dyDescent="0.3">
      <c r="C47" s="808"/>
    </row>
    <row r="48" spans="1:19" x14ac:dyDescent="0.3">
      <c r="C48" s="808"/>
      <c r="D48" s="808"/>
      <c r="E48" s="808"/>
      <c r="I48" s="808"/>
      <c r="J48" s="808"/>
      <c r="K48" s="808"/>
    </row>
  </sheetData>
  <mergeCells count="18">
    <mergeCell ref="B1:Q1"/>
    <mergeCell ref="B2:Q2"/>
    <mergeCell ref="A4:B6"/>
    <mergeCell ref="C4:D5"/>
    <mergeCell ref="E4:E6"/>
    <mergeCell ref="F4:H4"/>
    <mergeCell ref="I4:K4"/>
    <mergeCell ref="L4:N4"/>
    <mergeCell ref="O4:Q4"/>
    <mergeCell ref="F5:G5"/>
    <mergeCell ref="Q5:Q6"/>
    <mergeCell ref="A38:B38"/>
    <mergeCell ref="H5:H6"/>
    <mergeCell ref="I5:J5"/>
    <mergeCell ref="K5:K6"/>
    <mergeCell ref="L5:M5"/>
    <mergeCell ref="N5:N6"/>
    <mergeCell ref="O5:P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workbookViewId="0">
      <selection sqref="A1:N1"/>
    </sheetView>
  </sheetViews>
  <sheetFormatPr defaultRowHeight="14.4" x14ac:dyDescent="0.3"/>
  <cols>
    <col min="1" max="1" width="52.77734375" customWidth="1"/>
    <col min="2" max="14" width="11.5546875" customWidth="1"/>
    <col min="257" max="257" width="52.77734375" customWidth="1"/>
    <col min="258" max="270" width="11.5546875" customWidth="1"/>
    <col min="513" max="513" width="52.77734375" customWidth="1"/>
    <col min="514" max="526" width="11.5546875" customWidth="1"/>
    <col min="769" max="769" width="52.77734375" customWidth="1"/>
    <col min="770" max="782" width="11.5546875" customWidth="1"/>
    <col min="1025" max="1025" width="52.77734375" customWidth="1"/>
    <col min="1026" max="1038" width="11.5546875" customWidth="1"/>
    <col min="1281" max="1281" width="52.77734375" customWidth="1"/>
    <col min="1282" max="1294" width="11.5546875" customWidth="1"/>
    <col min="1537" max="1537" width="52.77734375" customWidth="1"/>
    <col min="1538" max="1550" width="11.5546875" customWidth="1"/>
    <col min="1793" max="1793" width="52.77734375" customWidth="1"/>
    <col min="1794" max="1806" width="11.5546875" customWidth="1"/>
    <col min="2049" max="2049" width="52.77734375" customWidth="1"/>
    <col min="2050" max="2062" width="11.5546875" customWidth="1"/>
    <col min="2305" max="2305" width="52.77734375" customWidth="1"/>
    <col min="2306" max="2318" width="11.5546875" customWidth="1"/>
    <col min="2561" max="2561" width="52.77734375" customWidth="1"/>
    <col min="2562" max="2574" width="11.5546875" customWidth="1"/>
    <col min="2817" max="2817" width="52.77734375" customWidth="1"/>
    <col min="2818" max="2830" width="11.5546875" customWidth="1"/>
    <col min="3073" max="3073" width="52.77734375" customWidth="1"/>
    <col min="3074" max="3086" width="11.5546875" customWidth="1"/>
    <col min="3329" max="3329" width="52.77734375" customWidth="1"/>
    <col min="3330" max="3342" width="11.5546875" customWidth="1"/>
    <col min="3585" max="3585" width="52.77734375" customWidth="1"/>
    <col min="3586" max="3598" width="11.5546875" customWidth="1"/>
    <col min="3841" max="3841" width="52.77734375" customWidth="1"/>
    <col min="3842" max="3854" width="11.5546875" customWidth="1"/>
    <col min="4097" max="4097" width="52.77734375" customWidth="1"/>
    <col min="4098" max="4110" width="11.5546875" customWidth="1"/>
    <col min="4353" max="4353" width="52.77734375" customWidth="1"/>
    <col min="4354" max="4366" width="11.5546875" customWidth="1"/>
    <col min="4609" max="4609" width="52.77734375" customWidth="1"/>
    <col min="4610" max="4622" width="11.5546875" customWidth="1"/>
    <col min="4865" max="4865" width="52.77734375" customWidth="1"/>
    <col min="4866" max="4878" width="11.5546875" customWidth="1"/>
    <col min="5121" max="5121" width="52.77734375" customWidth="1"/>
    <col min="5122" max="5134" width="11.5546875" customWidth="1"/>
    <col min="5377" max="5377" width="52.77734375" customWidth="1"/>
    <col min="5378" max="5390" width="11.5546875" customWidth="1"/>
    <col min="5633" max="5633" width="52.77734375" customWidth="1"/>
    <col min="5634" max="5646" width="11.5546875" customWidth="1"/>
    <col min="5889" max="5889" width="52.77734375" customWidth="1"/>
    <col min="5890" max="5902" width="11.5546875" customWidth="1"/>
    <col min="6145" max="6145" width="52.77734375" customWidth="1"/>
    <col min="6146" max="6158" width="11.5546875" customWidth="1"/>
    <col min="6401" max="6401" width="52.77734375" customWidth="1"/>
    <col min="6402" max="6414" width="11.5546875" customWidth="1"/>
    <col min="6657" max="6657" width="52.77734375" customWidth="1"/>
    <col min="6658" max="6670" width="11.5546875" customWidth="1"/>
    <col min="6913" max="6913" width="52.77734375" customWidth="1"/>
    <col min="6914" max="6926" width="11.5546875" customWidth="1"/>
    <col min="7169" max="7169" width="52.77734375" customWidth="1"/>
    <col min="7170" max="7182" width="11.5546875" customWidth="1"/>
    <col min="7425" max="7425" width="52.77734375" customWidth="1"/>
    <col min="7426" max="7438" width="11.5546875" customWidth="1"/>
    <col min="7681" max="7681" width="52.77734375" customWidth="1"/>
    <col min="7682" max="7694" width="11.5546875" customWidth="1"/>
    <col min="7937" max="7937" width="52.77734375" customWidth="1"/>
    <col min="7938" max="7950" width="11.5546875" customWidth="1"/>
    <col min="8193" max="8193" width="52.77734375" customWidth="1"/>
    <col min="8194" max="8206" width="11.5546875" customWidth="1"/>
    <col min="8449" max="8449" width="52.77734375" customWidth="1"/>
    <col min="8450" max="8462" width="11.5546875" customWidth="1"/>
    <col min="8705" max="8705" width="52.77734375" customWidth="1"/>
    <col min="8706" max="8718" width="11.5546875" customWidth="1"/>
    <col min="8961" max="8961" width="52.77734375" customWidth="1"/>
    <col min="8962" max="8974" width="11.5546875" customWidth="1"/>
    <col min="9217" max="9217" width="52.77734375" customWidth="1"/>
    <col min="9218" max="9230" width="11.5546875" customWidth="1"/>
    <col min="9473" max="9473" width="52.77734375" customWidth="1"/>
    <col min="9474" max="9486" width="11.5546875" customWidth="1"/>
    <col min="9729" max="9729" width="52.77734375" customWidth="1"/>
    <col min="9730" max="9742" width="11.5546875" customWidth="1"/>
    <col min="9985" max="9985" width="52.77734375" customWidth="1"/>
    <col min="9986" max="9998" width="11.5546875" customWidth="1"/>
    <col min="10241" max="10241" width="52.77734375" customWidth="1"/>
    <col min="10242" max="10254" width="11.5546875" customWidth="1"/>
    <col min="10497" max="10497" width="52.77734375" customWidth="1"/>
    <col min="10498" max="10510" width="11.5546875" customWidth="1"/>
    <col min="10753" max="10753" width="52.77734375" customWidth="1"/>
    <col min="10754" max="10766" width="11.5546875" customWidth="1"/>
    <col min="11009" max="11009" width="52.77734375" customWidth="1"/>
    <col min="11010" max="11022" width="11.5546875" customWidth="1"/>
    <col min="11265" max="11265" width="52.77734375" customWidth="1"/>
    <col min="11266" max="11278" width="11.5546875" customWidth="1"/>
    <col min="11521" max="11521" width="52.77734375" customWidth="1"/>
    <col min="11522" max="11534" width="11.5546875" customWidth="1"/>
    <col min="11777" max="11777" width="52.77734375" customWidth="1"/>
    <col min="11778" max="11790" width="11.5546875" customWidth="1"/>
    <col min="12033" max="12033" width="52.77734375" customWidth="1"/>
    <col min="12034" max="12046" width="11.5546875" customWidth="1"/>
    <col min="12289" max="12289" width="52.77734375" customWidth="1"/>
    <col min="12290" max="12302" width="11.5546875" customWidth="1"/>
    <col min="12545" max="12545" width="52.77734375" customWidth="1"/>
    <col min="12546" max="12558" width="11.5546875" customWidth="1"/>
    <col min="12801" max="12801" width="52.77734375" customWidth="1"/>
    <col min="12802" max="12814" width="11.5546875" customWidth="1"/>
    <col min="13057" max="13057" width="52.77734375" customWidth="1"/>
    <col min="13058" max="13070" width="11.5546875" customWidth="1"/>
    <col min="13313" max="13313" width="52.77734375" customWidth="1"/>
    <col min="13314" max="13326" width="11.5546875" customWidth="1"/>
    <col min="13569" max="13569" width="52.77734375" customWidth="1"/>
    <col min="13570" max="13582" width="11.5546875" customWidth="1"/>
    <col min="13825" max="13825" width="52.77734375" customWidth="1"/>
    <col min="13826" max="13838" width="11.5546875" customWidth="1"/>
    <col min="14081" max="14081" width="52.77734375" customWidth="1"/>
    <col min="14082" max="14094" width="11.5546875" customWidth="1"/>
    <col min="14337" max="14337" width="52.77734375" customWidth="1"/>
    <col min="14338" max="14350" width="11.5546875" customWidth="1"/>
    <col min="14593" max="14593" width="52.77734375" customWidth="1"/>
    <col min="14594" max="14606" width="11.5546875" customWidth="1"/>
    <col min="14849" max="14849" width="52.77734375" customWidth="1"/>
    <col min="14850" max="14862" width="11.5546875" customWidth="1"/>
    <col min="15105" max="15105" width="52.77734375" customWidth="1"/>
    <col min="15106" max="15118" width="11.5546875" customWidth="1"/>
    <col min="15361" max="15361" width="52.77734375" customWidth="1"/>
    <col min="15362" max="15374" width="11.5546875" customWidth="1"/>
    <col min="15617" max="15617" width="52.77734375" customWidth="1"/>
    <col min="15618" max="15630" width="11.5546875" customWidth="1"/>
    <col min="15873" max="15873" width="52.77734375" customWidth="1"/>
    <col min="15874" max="15886" width="11.5546875" customWidth="1"/>
    <col min="16129" max="16129" width="52.77734375" customWidth="1"/>
    <col min="16130" max="16142" width="11.5546875" customWidth="1"/>
  </cols>
  <sheetData>
    <row r="1" spans="1:14" x14ac:dyDescent="0.3">
      <c r="A1" s="1380" t="s">
        <v>123</v>
      </c>
      <c r="B1" s="1380"/>
      <c r="C1" s="1380"/>
      <c r="D1" s="1380"/>
      <c r="E1" s="1380"/>
      <c r="F1" s="1380"/>
      <c r="G1" s="1380"/>
      <c r="H1" s="1380"/>
      <c r="I1" s="1380"/>
      <c r="J1" s="1380"/>
      <c r="K1" s="1380"/>
      <c r="L1" s="1380"/>
      <c r="M1" s="1380"/>
      <c r="N1" s="1380"/>
    </row>
    <row r="2" spans="1:14" x14ac:dyDescent="0.3">
      <c r="A2" s="1380" t="s">
        <v>3</v>
      </c>
      <c r="B2" s="1380"/>
      <c r="C2" s="1380"/>
      <c r="D2" s="1380"/>
      <c r="E2" s="1380"/>
      <c r="F2" s="1380"/>
      <c r="G2" s="1380"/>
      <c r="H2" s="1380"/>
      <c r="I2" s="1380"/>
      <c r="J2" s="1380"/>
      <c r="K2" s="1380"/>
      <c r="L2" s="1380"/>
      <c r="M2" s="1380"/>
      <c r="N2" s="1380"/>
    </row>
    <row r="3" spans="1:14" ht="15" thickBot="1" x14ac:dyDescent="0.35">
      <c r="A3" s="324"/>
      <c r="B3" s="324"/>
      <c r="C3" s="324"/>
      <c r="D3" s="324"/>
      <c r="E3" s="325"/>
      <c r="F3" s="326"/>
      <c r="G3" s="326"/>
      <c r="H3" s="327"/>
      <c r="I3" s="820"/>
      <c r="J3" s="820"/>
      <c r="K3" s="821"/>
      <c r="L3" s="820"/>
      <c r="M3" s="820"/>
      <c r="N3" s="821"/>
    </row>
    <row r="4" spans="1:14" x14ac:dyDescent="0.3">
      <c r="A4" s="1217" t="s">
        <v>220</v>
      </c>
      <c r="B4" s="1471"/>
      <c r="C4" s="1306" t="s">
        <v>1557</v>
      </c>
      <c r="D4" s="1474"/>
      <c r="E4" s="1474"/>
      <c r="F4" s="1306" t="s">
        <v>322</v>
      </c>
      <c r="G4" s="1474"/>
      <c r="H4" s="1474"/>
      <c r="I4" s="1319" t="s">
        <v>224</v>
      </c>
      <c r="J4" s="1477"/>
      <c r="K4" s="1478"/>
      <c r="L4" s="1306" t="s">
        <v>1558</v>
      </c>
      <c r="M4" s="1485"/>
      <c r="N4" s="1486"/>
    </row>
    <row r="5" spans="1:14" x14ac:dyDescent="0.3">
      <c r="A5" s="1469"/>
      <c r="B5" s="1472"/>
      <c r="C5" s="1475"/>
      <c r="D5" s="1475"/>
      <c r="E5" s="1475"/>
      <c r="F5" s="1475"/>
      <c r="G5" s="1475"/>
      <c r="H5" s="1475"/>
      <c r="I5" s="1479"/>
      <c r="J5" s="1480"/>
      <c r="K5" s="1481"/>
      <c r="L5" s="1475"/>
      <c r="M5" s="1475"/>
      <c r="N5" s="1479"/>
    </row>
    <row r="6" spans="1:14" x14ac:dyDescent="0.3">
      <c r="A6" s="1470"/>
      <c r="B6" s="1473"/>
      <c r="C6" s="1476"/>
      <c r="D6" s="1476"/>
      <c r="E6" s="1476"/>
      <c r="F6" s="1476"/>
      <c r="G6" s="1476"/>
      <c r="H6" s="1476"/>
      <c r="I6" s="1482"/>
      <c r="J6" s="1483"/>
      <c r="K6" s="1484"/>
      <c r="L6" s="1476"/>
      <c r="M6" s="1476"/>
      <c r="N6" s="1482"/>
    </row>
    <row r="7" spans="1:14" ht="27" thickBot="1" x14ac:dyDescent="0.35">
      <c r="A7" s="823"/>
      <c r="B7" s="824" t="s">
        <v>265</v>
      </c>
      <c r="C7" s="825" t="s">
        <v>1559</v>
      </c>
      <c r="D7" s="826" t="s">
        <v>1560</v>
      </c>
      <c r="E7" s="827" t="s">
        <v>1561</v>
      </c>
      <c r="F7" s="825" t="s">
        <v>1559</v>
      </c>
      <c r="G7" s="826" t="s">
        <v>1560</v>
      </c>
      <c r="H7" s="827" t="s">
        <v>1561</v>
      </c>
      <c r="I7" s="825" t="s">
        <v>1559</v>
      </c>
      <c r="J7" s="826" t="s">
        <v>1560</v>
      </c>
      <c r="K7" s="828" t="s">
        <v>1561</v>
      </c>
      <c r="L7" s="829" t="s">
        <v>1562</v>
      </c>
      <c r="M7" s="830" t="s">
        <v>1563</v>
      </c>
      <c r="N7" s="831" t="s">
        <v>1564</v>
      </c>
    </row>
    <row r="8" spans="1:14" x14ac:dyDescent="0.3">
      <c r="A8" s="225" t="s">
        <v>420</v>
      </c>
      <c r="B8" s="226">
        <v>2101</v>
      </c>
      <c r="C8" s="832">
        <v>1400</v>
      </c>
      <c r="D8" s="832">
        <v>35702</v>
      </c>
      <c r="E8" s="832">
        <v>-34302</v>
      </c>
      <c r="F8" s="832">
        <v>1409</v>
      </c>
      <c r="G8" s="832">
        <v>40660</v>
      </c>
      <c r="H8" s="832">
        <v>-39251</v>
      </c>
      <c r="I8" s="832">
        <v>1036</v>
      </c>
      <c r="J8" s="832">
        <v>40426</v>
      </c>
      <c r="K8" s="833">
        <v>-39390</v>
      </c>
      <c r="L8" s="378">
        <v>-139</v>
      </c>
      <c r="M8" s="832">
        <v>-373</v>
      </c>
      <c r="N8" s="834">
        <v>234</v>
      </c>
    </row>
    <row r="9" spans="1:14" x14ac:dyDescent="0.3">
      <c r="A9" s="196" t="s">
        <v>267</v>
      </c>
      <c r="B9" s="197">
        <v>2102</v>
      </c>
      <c r="C9" s="340">
        <v>15</v>
      </c>
      <c r="D9" s="340">
        <v>4619</v>
      </c>
      <c r="E9" s="340">
        <v>-4604</v>
      </c>
      <c r="F9" s="340">
        <v>15</v>
      </c>
      <c r="G9" s="340">
        <v>6300</v>
      </c>
      <c r="H9" s="340">
        <v>-6285</v>
      </c>
      <c r="I9" s="340">
        <v>14</v>
      </c>
      <c r="J9" s="340">
        <v>6294</v>
      </c>
      <c r="K9" s="835">
        <v>-6280</v>
      </c>
      <c r="L9" s="340">
        <v>5</v>
      </c>
      <c r="M9" s="340">
        <v>-1</v>
      </c>
      <c r="N9" s="836">
        <v>6</v>
      </c>
    </row>
    <row r="10" spans="1:14" x14ac:dyDescent="0.3">
      <c r="A10" s="196" t="s">
        <v>268</v>
      </c>
      <c r="B10" s="197">
        <v>2103</v>
      </c>
      <c r="C10" s="340">
        <v>25318</v>
      </c>
      <c r="D10" s="340">
        <v>69087</v>
      </c>
      <c r="E10" s="340">
        <v>-43769</v>
      </c>
      <c r="F10" s="340">
        <v>700</v>
      </c>
      <c r="G10" s="340">
        <v>50943</v>
      </c>
      <c r="H10" s="340">
        <v>-50243</v>
      </c>
      <c r="I10" s="340">
        <v>393</v>
      </c>
      <c r="J10" s="340">
        <v>47677</v>
      </c>
      <c r="K10" s="835">
        <v>-47284</v>
      </c>
      <c r="L10" s="340">
        <v>2959</v>
      </c>
      <c r="M10" s="340">
        <v>-307</v>
      </c>
      <c r="N10" s="836">
        <v>3266</v>
      </c>
    </row>
    <row r="11" spans="1:14" x14ac:dyDescent="0.3">
      <c r="A11" s="196" t="s">
        <v>456</v>
      </c>
      <c r="B11" s="197">
        <v>2104</v>
      </c>
      <c r="C11" s="340">
        <v>0</v>
      </c>
      <c r="D11" s="340">
        <v>78023</v>
      </c>
      <c r="E11" s="340">
        <v>-78023</v>
      </c>
      <c r="F11" s="340">
        <v>289038</v>
      </c>
      <c r="G11" s="340">
        <v>398549</v>
      </c>
      <c r="H11" s="340">
        <v>-109511</v>
      </c>
      <c r="I11" s="340">
        <v>299795</v>
      </c>
      <c r="J11" s="340">
        <v>395872</v>
      </c>
      <c r="K11" s="835">
        <v>-96077</v>
      </c>
      <c r="L11" s="340">
        <v>13434</v>
      </c>
      <c r="M11" s="340">
        <v>10757</v>
      </c>
      <c r="N11" s="836">
        <v>2677</v>
      </c>
    </row>
    <row r="12" spans="1:14" x14ac:dyDescent="0.3">
      <c r="A12" s="196" t="s">
        <v>270</v>
      </c>
      <c r="B12" s="197">
        <v>2105</v>
      </c>
      <c r="C12" s="340">
        <v>10</v>
      </c>
      <c r="D12" s="340">
        <v>7347</v>
      </c>
      <c r="E12" s="340">
        <v>-7337</v>
      </c>
      <c r="F12" s="340">
        <v>10</v>
      </c>
      <c r="G12" s="340">
        <v>6976</v>
      </c>
      <c r="H12" s="340">
        <v>-6966</v>
      </c>
      <c r="I12" s="340">
        <v>9</v>
      </c>
      <c r="J12" s="340">
        <v>6954</v>
      </c>
      <c r="K12" s="835">
        <v>-6945</v>
      </c>
      <c r="L12" s="340">
        <v>21</v>
      </c>
      <c r="M12" s="340">
        <v>-1</v>
      </c>
      <c r="N12" s="836">
        <v>22</v>
      </c>
    </row>
    <row r="13" spans="1:14" x14ac:dyDescent="0.3">
      <c r="A13" s="196" t="s">
        <v>422</v>
      </c>
      <c r="B13" s="197">
        <v>2106</v>
      </c>
      <c r="C13" s="340">
        <v>10</v>
      </c>
      <c r="D13" s="340">
        <v>16195</v>
      </c>
      <c r="E13" s="340">
        <v>-16185</v>
      </c>
      <c r="F13" s="340">
        <v>10</v>
      </c>
      <c r="G13" s="340">
        <v>15178</v>
      </c>
      <c r="H13" s="340">
        <v>-15168</v>
      </c>
      <c r="I13" s="340">
        <v>14</v>
      </c>
      <c r="J13" s="340">
        <v>15175</v>
      </c>
      <c r="K13" s="835">
        <v>-15161</v>
      </c>
      <c r="L13" s="340">
        <v>7</v>
      </c>
      <c r="M13" s="340">
        <v>4</v>
      </c>
      <c r="N13" s="836">
        <v>3</v>
      </c>
    </row>
    <row r="14" spans="1:14" x14ac:dyDescent="0.3">
      <c r="A14" s="196" t="s">
        <v>272</v>
      </c>
      <c r="B14" s="197">
        <v>2107</v>
      </c>
      <c r="C14" s="340">
        <v>500</v>
      </c>
      <c r="D14" s="340">
        <v>115423</v>
      </c>
      <c r="E14" s="340">
        <v>-114923</v>
      </c>
      <c r="F14" s="340">
        <v>500</v>
      </c>
      <c r="G14" s="340">
        <v>118620</v>
      </c>
      <c r="H14" s="340">
        <v>-118120</v>
      </c>
      <c r="I14" s="340">
        <v>332</v>
      </c>
      <c r="J14" s="340">
        <v>117234</v>
      </c>
      <c r="K14" s="835">
        <v>-116902</v>
      </c>
      <c r="L14" s="340">
        <v>1218</v>
      </c>
      <c r="M14" s="340">
        <v>-168</v>
      </c>
      <c r="N14" s="836">
        <v>1386</v>
      </c>
    </row>
    <row r="15" spans="1:14" x14ac:dyDescent="0.3">
      <c r="A15" s="196" t="s">
        <v>273</v>
      </c>
      <c r="B15" s="197">
        <v>2108</v>
      </c>
      <c r="C15" s="340">
        <v>20</v>
      </c>
      <c r="D15" s="340">
        <v>11533</v>
      </c>
      <c r="E15" s="340">
        <v>-11513</v>
      </c>
      <c r="F15" s="340">
        <v>20</v>
      </c>
      <c r="G15" s="340">
        <v>13356</v>
      </c>
      <c r="H15" s="340">
        <v>-13336</v>
      </c>
      <c r="I15" s="340">
        <v>347</v>
      </c>
      <c r="J15" s="340">
        <v>13349</v>
      </c>
      <c r="K15" s="835">
        <v>-13002</v>
      </c>
      <c r="L15" s="340">
        <v>334</v>
      </c>
      <c r="M15" s="340">
        <v>327</v>
      </c>
      <c r="N15" s="836">
        <v>7</v>
      </c>
    </row>
    <row r="16" spans="1:14" x14ac:dyDescent="0.3">
      <c r="A16" s="196" t="s">
        <v>274</v>
      </c>
      <c r="B16" s="197">
        <v>2109</v>
      </c>
      <c r="C16" s="340">
        <v>200</v>
      </c>
      <c r="D16" s="340">
        <v>59965</v>
      </c>
      <c r="E16" s="340">
        <v>-59765</v>
      </c>
      <c r="F16" s="340">
        <v>227</v>
      </c>
      <c r="G16" s="340">
        <v>68650</v>
      </c>
      <c r="H16" s="340">
        <v>-68423</v>
      </c>
      <c r="I16" s="340">
        <v>124</v>
      </c>
      <c r="J16" s="340">
        <v>68650</v>
      </c>
      <c r="K16" s="835">
        <v>-68526</v>
      </c>
      <c r="L16" s="340">
        <v>-103</v>
      </c>
      <c r="M16" s="340">
        <v>-103</v>
      </c>
      <c r="N16" s="836">
        <v>0</v>
      </c>
    </row>
    <row r="17" spans="1:14" x14ac:dyDescent="0.3">
      <c r="A17" s="196" t="s">
        <v>275</v>
      </c>
      <c r="B17" s="197">
        <v>2110</v>
      </c>
      <c r="C17" s="340">
        <v>4300</v>
      </c>
      <c r="D17" s="340">
        <v>154710</v>
      </c>
      <c r="E17" s="340">
        <v>-150410</v>
      </c>
      <c r="F17" s="340">
        <v>4300</v>
      </c>
      <c r="G17" s="340">
        <v>159728</v>
      </c>
      <c r="H17" s="340">
        <v>-155428</v>
      </c>
      <c r="I17" s="340">
        <v>3679</v>
      </c>
      <c r="J17" s="340">
        <v>159364</v>
      </c>
      <c r="K17" s="835">
        <v>-155685</v>
      </c>
      <c r="L17" s="340">
        <v>-257</v>
      </c>
      <c r="M17" s="340">
        <v>-621</v>
      </c>
      <c r="N17" s="836">
        <v>364</v>
      </c>
    </row>
    <row r="18" spans="1:14" x14ac:dyDescent="0.3">
      <c r="A18" s="196" t="s">
        <v>276</v>
      </c>
      <c r="B18" s="197">
        <v>2111</v>
      </c>
      <c r="C18" s="340">
        <v>5046</v>
      </c>
      <c r="D18" s="340">
        <v>1226714</v>
      </c>
      <c r="E18" s="340">
        <v>-1221668</v>
      </c>
      <c r="F18" s="340">
        <v>5047</v>
      </c>
      <c r="G18" s="340">
        <v>1730696</v>
      </c>
      <c r="H18" s="340">
        <v>-1725649</v>
      </c>
      <c r="I18" s="340">
        <v>4819</v>
      </c>
      <c r="J18" s="340">
        <v>1727689</v>
      </c>
      <c r="K18" s="835">
        <v>-1722870</v>
      </c>
      <c r="L18" s="340">
        <v>2779</v>
      </c>
      <c r="M18" s="340">
        <v>-228</v>
      </c>
      <c r="N18" s="836">
        <v>3007</v>
      </c>
    </row>
    <row r="19" spans="1:14" x14ac:dyDescent="0.3">
      <c r="A19" s="196" t="s">
        <v>277</v>
      </c>
      <c r="B19" s="197">
        <v>2112</v>
      </c>
      <c r="C19" s="340">
        <v>193419</v>
      </c>
      <c r="D19" s="340">
        <v>3005531</v>
      </c>
      <c r="E19" s="340">
        <v>-2812112</v>
      </c>
      <c r="F19" s="340">
        <v>204191</v>
      </c>
      <c r="G19" s="340">
        <v>3430241</v>
      </c>
      <c r="H19" s="340">
        <v>-3226050</v>
      </c>
      <c r="I19" s="340">
        <v>203501</v>
      </c>
      <c r="J19" s="340">
        <v>3427218</v>
      </c>
      <c r="K19" s="835">
        <v>-3223717</v>
      </c>
      <c r="L19" s="340">
        <v>2333</v>
      </c>
      <c r="M19" s="340">
        <v>-690</v>
      </c>
      <c r="N19" s="836">
        <v>3023</v>
      </c>
    </row>
    <row r="20" spans="1:14" x14ac:dyDescent="0.3">
      <c r="A20" s="196" t="s">
        <v>278</v>
      </c>
      <c r="B20" s="197">
        <v>2113</v>
      </c>
      <c r="C20" s="340">
        <v>24248</v>
      </c>
      <c r="D20" s="340">
        <v>475898</v>
      </c>
      <c r="E20" s="340">
        <v>-451650</v>
      </c>
      <c r="F20" s="340">
        <v>24257</v>
      </c>
      <c r="G20" s="340">
        <v>534198</v>
      </c>
      <c r="H20" s="340">
        <v>-509941</v>
      </c>
      <c r="I20" s="340">
        <v>34989</v>
      </c>
      <c r="J20" s="340">
        <v>534005</v>
      </c>
      <c r="K20" s="835">
        <v>-499016</v>
      </c>
      <c r="L20" s="340">
        <v>10925</v>
      </c>
      <c r="M20" s="340">
        <v>10732</v>
      </c>
      <c r="N20" s="836">
        <v>193</v>
      </c>
    </row>
    <row r="21" spans="1:14" x14ac:dyDescent="0.3">
      <c r="A21" s="196" t="s">
        <v>279</v>
      </c>
      <c r="B21" s="197">
        <v>2115</v>
      </c>
      <c r="C21" s="340">
        <v>100503</v>
      </c>
      <c r="D21" s="340">
        <v>647838</v>
      </c>
      <c r="E21" s="340">
        <v>-547335</v>
      </c>
      <c r="F21" s="340">
        <v>38630</v>
      </c>
      <c r="G21" s="340">
        <v>827741</v>
      </c>
      <c r="H21" s="340">
        <v>-789111</v>
      </c>
      <c r="I21" s="340">
        <v>41966</v>
      </c>
      <c r="J21" s="340">
        <v>804716</v>
      </c>
      <c r="K21" s="835">
        <v>-762750</v>
      </c>
      <c r="L21" s="340">
        <v>26361</v>
      </c>
      <c r="M21" s="340">
        <v>3336</v>
      </c>
      <c r="N21" s="836">
        <v>23025</v>
      </c>
    </row>
    <row r="22" spans="1:14" x14ac:dyDescent="0.3">
      <c r="A22" s="196" t="s">
        <v>280</v>
      </c>
      <c r="B22" s="197">
        <v>2118</v>
      </c>
      <c r="C22" s="340">
        <v>385186</v>
      </c>
      <c r="D22" s="340">
        <v>494086</v>
      </c>
      <c r="E22" s="340">
        <v>-108900</v>
      </c>
      <c r="F22" s="340">
        <v>279831</v>
      </c>
      <c r="G22" s="340">
        <v>298187</v>
      </c>
      <c r="H22" s="340">
        <v>-18356</v>
      </c>
      <c r="I22" s="340">
        <v>283123</v>
      </c>
      <c r="J22" s="340">
        <v>298117</v>
      </c>
      <c r="K22" s="835">
        <v>-14994</v>
      </c>
      <c r="L22" s="340">
        <v>3362</v>
      </c>
      <c r="M22" s="340">
        <v>3292</v>
      </c>
      <c r="N22" s="836">
        <v>70</v>
      </c>
    </row>
    <row r="23" spans="1:14" x14ac:dyDescent="0.3">
      <c r="A23" s="196" t="s">
        <v>281</v>
      </c>
      <c r="B23" s="197">
        <v>2120</v>
      </c>
      <c r="C23" s="340">
        <v>107505</v>
      </c>
      <c r="D23" s="340">
        <v>1751342</v>
      </c>
      <c r="E23" s="340">
        <v>-1643837</v>
      </c>
      <c r="F23" s="340">
        <v>126907</v>
      </c>
      <c r="G23" s="340">
        <v>1692892</v>
      </c>
      <c r="H23" s="340">
        <v>-1565985</v>
      </c>
      <c r="I23" s="340">
        <v>145354</v>
      </c>
      <c r="J23" s="340">
        <v>1690994</v>
      </c>
      <c r="K23" s="835">
        <v>-1545640</v>
      </c>
      <c r="L23" s="340">
        <v>20345</v>
      </c>
      <c r="M23" s="340">
        <v>18447</v>
      </c>
      <c r="N23" s="836">
        <v>1898</v>
      </c>
    </row>
    <row r="24" spans="1:14" x14ac:dyDescent="0.3">
      <c r="A24" s="196" t="s">
        <v>282</v>
      </c>
      <c r="B24" s="197">
        <v>2121</v>
      </c>
      <c r="C24" s="340">
        <v>42235</v>
      </c>
      <c r="D24" s="340">
        <v>1706863</v>
      </c>
      <c r="E24" s="340">
        <v>-1664628</v>
      </c>
      <c r="F24" s="340">
        <v>42246</v>
      </c>
      <c r="G24" s="340">
        <v>2357862</v>
      </c>
      <c r="H24" s="340">
        <v>-2315616</v>
      </c>
      <c r="I24" s="340">
        <v>42684</v>
      </c>
      <c r="J24" s="340">
        <v>2291186</v>
      </c>
      <c r="K24" s="835">
        <v>-2248502</v>
      </c>
      <c r="L24" s="340">
        <v>67114</v>
      </c>
      <c r="M24" s="340">
        <v>438</v>
      </c>
      <c r="N24" s="836">
        <v>66676</v>
      </c>
    </row>
    <row r="25" spans="1:14" x14ac:dyDescent="0.3">
      <c r="A25" s="196" t="s">
        <v>283</v>
      </c>
      <c r="B25" s="197">
        <v>2122</v>
      </c>
      <c r="C25" s="340">
        <v>224268</v>
      </c>
      <c r="D25" s="340">
        <v>3282220</v>
      </c>
      <c r="E25" s="340">
        <v>-3057952</v>
      </c>
      <c r="F25" s="340">
        <v>434882</v>
      </c>
      <c r="G25" s="340">
        <v>5073232</v>
      </c>
      <c r="H25" s="340">
        <v>-4638350</v>
      </c>
      <c r="I25" s="340">
        <v>442113</v>
      </c>
      <c r="J25" s="340">
        <v>5059696</v>
      </c>
      <c r="K25" s="835">
        <v>-4617583</v>
      </c>
      <c r="L25" s="340">
        <v>20767</v>
      </c>
      <c r="M25" s="340">
        <v>7231</v>
      </c>
      <c r="N25" s="836">
        <v>13536</v>
      </c>
    </row>
    <row r="26" spans="1:14" x14ac:dyDescent="0.3">
      <c r="A26" s="196" t="s">
        <v>284</v>
      </c>
      <c r="B26" s="197">
        <v>2124</v>
      </c>
      <c r="C26" s="340">
        <v>1500</v>
      </c>
      <c r="D26" s="340">
        <v>292426</v>
      </c>
      <c r="E26" s="340">
        <v>-290926</v>
      </c>
      <c r="F26" s="340">
        <v>1502</v>
      </c>
      <c r="G26" s="340">
        <v>344639</v>
      </c>
      <c r="H26" s="340">
        <v>-343137</v>
      </c>
      <c r="I26" s="340">
        <v>625</v>
      </c>
      <c r="J26" s="340">
        <v>342074</v>
      </c>
      <c r="K26" s="835">
        <v>-341449</v>
      </c>
      <c r="L26" s="340">
        <v>1688</v>
      </c>
      <c r="M26" s="340">
        <v>-877</v>
      </c>
      <c r="N26" s="836">
        <v>2565</v>
      </c>
    </row>
    <row r="27" spans="1:14" x14ac:dyDescent="0.3">
      <c r="A27" s="196" t="s">
        <v>285</v>
      </c>
      <c r="B27" s="197">
        <v>2126</v>
      </c>
      <c r="C27" s="340">
        <v>353380</v>
      </c>
      <c r="D27" s="340">
        <v>493074</v>
      </c>
      <c r="E27" s="340">
        <v>-139694</v>
      </c>
      <c r="F27" s="340">
        <v>363872</v>
      </c>
      <c r="G27" s="340">
        <v>740120</v>
      </c>
      <c r="H27" s="340">
        <v>-376248</v>
      </c>
      <c r="I27" s="340">
        <v>367799</v>
      </c>
      <c r="J27" s="340">
        <v>729265</v>
      </c>
      <c r="K27" s="835">
        <v>-361466</v>
      </c>
      <c r="L27" s="340">
        <v>14782</v>
      </c>
      <c r="M27" s="340">
        <v>3927</v>
      </c>
      <c r="N27" s="836">
        <v>10855</v>
      </c>
    </row>
    <row r="28" spans="1:14" x14ac:dyDescent="0.3">
      <c r="A28" s="196" t="s">
        <v>286</v>
      </c>
      <c r="B28" s="197">
        <v>2127</v>
      </c>
      <c r="C28" s="340">
        <v>977853</v>
      </c>
      <c r="D28" s="340">
        <v>1488315</v>
      </c>
      <c r="E28" s="340">
        <v>-510462</v>
      </c>
      <c r="F28" s="340">
        <v>543439</v>
      </c>
      <c r="G28" s="340">
        <v>786925</v>
      </c>
      <c r="H28" s="340">
        <v>-243486</v>
      </c>
      <c r="I28" s="340">
        <v>505760</v>
      </c>
      <c r="J28" s="340">
        <v>785755</v>
      </c>
      <c r="K28" s="835">
        <v>-279995</v>
      </c>
      <c r="L28" s="340">
        <v>-36509</v>
      </c>
      <c r="M28" s="340">
        <v>-37679</v>
      </c>
      <c r="N28" s="836">
        <v>1170</v>
      </c>
    </row>
    <row r="29" spans="1:14" x14ac:dyDescent="0.3">
      <c r="A29" s="196" t="s">
        <v>287</v>
      </c>
      <c r="B29" s="197">
        <v>2129</v>
      </c>
      <c r="C29" s="340">
        <v>314934</v>
      </c>
      <c r="D29" s="340">
        <v>1489617</v>
      </c>
      <c r="E29" s="340">
        <v>-1174683</v>
      </c>
      <c r="F29" s="340">
        <v>253670</v>
      </c>
      <c r="G29" s="340">
        <v>2443667</v>
      </c>
      <c r="H29" s="340">
        <v>-2189997</v>
      </c>
      <c r="I29" s="340">
        <v>295269</v>
      </c>
      <c r="J29" s="340">
        <v>2421000</v>
      </c>
      <c r="K29" s="835">
        <v>-2125731</v>
      </c>
      <c r="L29" s="340">
        <v>64266</v>
      </c>
      <c r="M29" s="340">
        <v>41599</v>
      </c>
      <c r="N29" s="836">
        <v>22667</v>
      </c>
    </row>
    <row r="30" spans="1:14" x14ac:dyDescent="0.3">
      <c r="A30" s="196" t="s">
        <v>288</v>
      </c>
      <c r="B30" s="197">
        <v>2131</v>
      </c>
      <c r="C30" s="340">
        <v>230</v>
      </c>
      <c r="D30" s="340">
        <v>19686</v>
      </c>
      <c r="E30" s="340">
        <v>-19456</v>
      </c>
      <c r="F30" s="340">
        <v>230</v>
      </c>
      <c r="G30" s="340">
        <v>22154</v>
      </c>
      <c r="H30" s="340">
        <v>-21924</v>
      </c>
      <c r="I30" s="340">
        <v>1523</v>
      </c>
      <c r="J30" s="340">
        <v>20831</v>
      </c>
      <c r="K30" s="835">
        <v>-19308</v>
      </c>
      <c r="L30" s="340">
        <v>2616</v>
      </c>
      <c r="M30" s="340">
        <v>1293</v>
      </c>
      <c r="N30" s="836">
        <v>1323</v>
      </c>
    </row>
    <row r="31" spans="1:14" x14ac:dyDescent="0.3">
      <c r="A31" s="196" t="s">
        <v>289</v>
      </c>
      <c r="B31" s="197">
        <v>2132</v>
      </c>
      <c r="C31" s="340">
        <v>14196</v>
      </c>
      <c r="D31" s="340">
        <v>48478</v>
      </c>
      <c r="E31" s="340">
        <v>-34282</v>
      </c>
      <c r="F31" s="340">
        <v>14196</v>
      </c>
      <c r="G31" s="340">
        <v>53671</v>
      </c>
      <c r="H31" s="340">
        <v>-39475</v>
      </c>
      <c r="I31" s="340">
        <v>82</v>
      </c>
      <c r="J31" s="340">
        <v>53632</v>
      </c>
      <c r="K31" s="835">
        <v>-53550</v>
      </c>
      <c r="L31" s="340">
        <v>-14075</v>
      </c>
      <c r="M31" s="340">
        <v>-14114</v>
      </c>
      <c r="N31" s="836">
        <v>39</v>
      </c>
    </row>
    <row r="32" spans="1:14" x14ac:dyDescent="0.3">
      <c r="A32" s="196" t="s">
        <v>290</v>
      </c>
      <c r="B32" s="197">
        <v>2133</v>
      </c>
      <c r="C32" s="340">
        <v>1000</v>
      </c>
      <c r="D32" s="340">
        <v>10704</v>
      </c>
      <c r="E32" s="340">
        <v>-9704</v>
      </c>
      <c r="F32" s="340">
        <v>1000</v>
      </c>
      <c r="G32" s="340">
        <v>12178</v>
      </c>
      <c r="H32" s="340">
        <v>-11178</v>
      </c>
      <c r="I32" s="340">
        <v>4870</v>
      </c>
      <c r="J32" s="340">
        <v>11657</v>
      </c>
      <c r="K32" s="835">
        <v>-6787</v>
      </c>
      <c r="L32" s="340">
        <v>4391</v>
      </c>
      <c r="M32" s="340">
        <v>3870</v>
      </c>
      <c r="N32" s="836">
        <v>521</v>
      </c>
    </row>
    <row r="33" spans="1:14" x14ac:dyDescent="0.3">
      <c r="A33" s="196" t="s">
        <v>310</v>
      </c>
      <c r="B33" s="197">
        <v>2134</v>
      </c>
      <c r="C33" s="340">
        <v>200</v>
      </c>
      <c r="D33" s="340">
        <v>4205</v>
      </c>
      <c r="E33" s="340">
        <v>-4005</v>
      </c>
      <c r="F33" s="340">
        <v>200</v>
      </c>
      <c r="G33" s="340">
        <v>4580</v>
      </c>
      <c r="H33" s="340">
        <v>-4380</v>
      </c>
      <c r="I33" s="340">
        <v>224</v>
      </c>
      <c r="J33" s="340">
        <v>4579</v>
      </c>
      <c r="K33" s="835">
        <v>-4355</v>
      </c>
      <c r="L33" s="340">
        <v>25</v>
      </c>
      <c r="M33" s="340">
        <v>24</v>
      </c>
      <c r="N33" s="836">
        <v>1</v>
      </c>
    </row>
    <row r="34" spans="1:14" x14ac:dyDescent="0.3">
      <c r="A34" s="196" t="s">
        <v>292</v>
      </c>
      <c r="B34" s="197">
        <v>2136</v>
      </c>
      <c r="C34" s="340">
        <v>9194</v>
      </c>
      <c r="D34" s="340">
        <v>9327</v>
      </c>
      <c r="E34" s="340">
        <v>-133</v>
      </c>
      <c r="F34" s="340">
        <v>9194</v>
      </c>
      <c r="G34" s="340">
        <v>9120</v>
      </c>
      <c r="H34" s="340">
        <v>74</v>
      </c>
      <c r="I34" s="340">
        <v>9406</v>
      </c>
      <c r="J34" s="340">
        <v>7995</v>
      </c>
      <c r="K34" s="835">
        <v>1411</v>
      </c>
      <c r="L34" s="340">
        <v>1337</v>
      </c>
      <c r="M34" s="340">
        <v>212</v>
      </c>
      <c r="N34" s="836">
        <v>1125</v>
      </c>
    </row>
    <row r="35" spans="1:14" x14ac:dyDescent="0.3">
      <c r="A35" s="196" t="s">
        <v>293</v>
      </c>
      <c r="B35" s="197">
        <v>2137</v>
      </c>
      <c r="C35" s="340">
        <v>3200</v>
      </c>
      <c r="D35" s="340">
        <v>3613</v>
      </c>
      <c r="E35" s="340">
        <v>-413</v>
      </c>
      <c r="F35" s="340">
        <v>3200</v>
      </c>
      <c r="G35" s="340">
        <v>4749</v>
      </c>
      <c r="H35" s="340">
        <v>-1549</v>
      </c>
      <c r="I35" s="340">
        <v>3876</v>
      </c>
      <c r="J35" s="340">
        <v>4743</v>
      </c>
      <c r="K35" s="835">
        <v>-867</v>
      </c>
      <c r="L35" s="340">
        <v>682</v>
      </c>
      <c r="M35" s="340">
        <v>676</v>
      </c>
      <c r="N35" s="836">
        <v>6</v>
      </c>
    </row>
    <row r="36" spans="1:14" x14ac:dyDescent="0.3">
      <c r="A36" s="196" t="s">
        <v>294</v>
      </c>
      <c r="B36" s="197">
        <v>2138</v>
      </c>
      <c r="C36" s="340">
        <v>1000</v>
      </c>
      <c r="D36" s="340">
        <v>6339</v>
      </c>
      <c r="E36" s="340">
        <v>-5339</v>
      </c>
      <c r="F36" s="340">
        <v>1000</v>
      </c>
      <c r="G36" s="340">
        <v>7323</v>
      </c>
      <c r="H36" s="340">
        <v>-6323</v>
      </c>
      <c r="I36" s="340">
        <v>1102</v>
      </c>
      <c r="J36" s="340">
        <v>7319</v>
      </c>
      <c r="K36" s="835">
        <v>-6217</v>
      </c>
      <c r="L36" s="340">
        <v>106</v>
      </c>
      <c r="M36" s="340">
        <v>102</v>
      </c>
      <c r="N36" s="836">
        <v>4</v>
      </c>
    </row>
    <row r="37" spans="1:14" x14ac:dyDescent="0.3">
      <c r="A37" s="196" t="s">
        <v>311</v>
      </c>
      <c r="B37" s="197">
        <v>2140</v>
      </c>
      <c r="C37" s="340">
        <v>1000</v>
      </c>
      <c r="D37" s="340">
        <v>2945</v>
      </c>
      <c r="E37" s="340">
        <v>-1945</v>
      </c>
      <c r="F37" s="340">
        <v>1000</v>
      </c>
      <c r="G37" s="340">
        <v>3317</v>
      </c>
      <c r="H37" s="340">
        <v>-2317</v>
      </c>
      <c r="I37" s="340">
        <v>237</v>
      </c>
      <c r="J37" s="340">
        <v>3316</v>
      </c>
      <c r="K37" s="835">
        <v>-3079</v>
      </c>
      <c r="L37" s="340">
        <v>-762</v>
      </c>
      <c r="M37" s="340">
        <v>-763</v>
      </c>
      <c r="N37" s="836">
        <v>1</v>
      </c>
    </row>
    <row r="38" spans="1:14" x14ac:dyDescent="0.3">
      <c r="A38" s="196" t="s">
        <v>296</v>
      </c>
      <c r="B38" s="197">
        <v>2141</v>
      </c>
      <c r="C38" s="340">
        <v>22</v>
      </c>
      <c r="D38" s="340">
        <v>12731</v>
      </c>
      <c r="E38" s="340">
        <v>-12709</v>
      </c>
      <c r="F38" s="340">
        <v>22</v>
      </c>
      <c r="G38" s="340">
        <v>13108</v>
      </c>
      <c r="H38" s="340">
        <v>-13086</v>
      </c>
      <c r="I38" s="340">
        <v>21</v>
      </c>
      <c r="J38" s="340">
        <v>12636</v>
      </c>
      <c r="K38" s="835">
        <v>-12615</v>
      </c>
      <c r="L38" s="340">
        <v>471</v>
      </c>
      <c r="M38" s="340">
        <v>-1</v>
      </c>
      <c r="N38" s="836">
        <v>472</v>
      </c>
    </row>
    <row r="39" spans="1:14" x14ac:dyDescent="0.3">
      <c r="A39" s="196" t="s">
        <v>297</v>
      </c>
      <c r="B39" s="197">
        <v>2142</v>
      </c>
      <c r="C39" s="340">
        <v>922</v>
      </c>
      <c r="D39" s="340">
        <v>8835</v>
      </c>
      <c r="E39" s="340">
        <v>-7913</v>
      </c>
      <c r="F39" s="340">
        <v>922</v>
      </c>
      <c r="G39" s="340">
        <v>63280</v>
      </c>
      <c r="H39" s="340">
        <v>-62358</v>
      </c>
      <c r="I39" s="340">
        <v>510</v>
      </c>
      <c r="J39" s="340">
        <v>62773</v>
      </c>
      <c r="K39" s="835">
        <v>-62263</v>
      </c>
      <c r="L39" s="340">
        <v>95</v>
      </c>
      <c r="M39" s="340">
        <v>-412</v>
      </c>
      <c r="N39" s="836">
        <v>507</v>
      </c>
    </row>
    <row r="40" spans="1:14" x14ac:dyDescent="0.3">
      <c r="A40" s="196" t="s">
        <v>298</v>
      </c>
      <c r="B40" s="197">
        <v>2148</v>
      </c>
      <c r="C40" s="340">
        <v>13012339</v>
      </c>
      <c r="D40" s="340">
        <v>10485696</v>
      </c>
      <c r="E40" s="340">
        <v>2526643</v>
      </c>
      <c r="F40" s="340">
        <v>12682339</v>
      </c>
      <c r="G40" s="340">
        <v>4308307</v>
      </c>
      <c r="H40" s="340">
        <v>8374032</v>
      </c>
      <c r="I40" s="340">
        <v>14499831</v>
      </c>
      <c r="J40" s="340">
        <v>2944674</v>
      </c>
      <c r="K40" s="835">
        <v>11555157</v>
      </c>
      <c r="L40" s="340">
        <v>3181125</v>
      </c>
      <c r="M40" s="340">
        <v>1817492</v>
      </c>
      <c r="N40" s="836">
        <v>1363633</v>
      </c>
    </row>
    <row r="41" spans="1:14" x14ac:dyDescent="0.3">
      <c r="A41" s="196" t="s">
        <v>299</v>
      </c>
      <c r="B41" s="197">
        <v>2151</v>
      </c>
      <c r="C41" s="340">
        <v>1000</v>
      </c>
      <c r="D41" s="340">
        <v>83600</v>
      </c>
      <c r="E41" s="340">
        <v>-82600</v>
      </c>
      <c r="F41" s="340">
        <v>1000</v>
      </c>
      <c r="G41" s="340">
        <v>89460</v>
      </c>
      <c r="H41" s="340">
        <v>-88460</v>
      </c>
      <c r="I41" s="340">
        <v>1871</v>
      </c>
      <c r="J41" s="340">
        <v>89442</v>
      </c>
      <c r="K41" s="835">
        <v>-87571</v>
      </c>
      <c r="L41" s="340">
        <v>889</v>
      </c>
      <c r="M41" s="340">
        <v>871</v>
      </c>
      <c r="N41" s="836">
        <v>18</v>
      </c>
    </row>
    <row r="42" spans="1:14" x14ac:dyDescent="0.3">
      <c r="A42" s="196" t="s">
        <v>300</v>
      </c>
      <c r="B42" s="197">
        <v>2155</v>
      </c>
      <c r="C42" s="340">
        <v>0</v>
      </c>
      <c r="D42" s="340">
        <v>1121</v>
      </c>
      <c r="E42" s="340">
        <v>-1121</v>
      </c>
      <c r="F42" s="340">
        <v>0</v>
      </c>
      <c r="G42" s="340">
        <v>2262</v>
      </c>
      <c r="H42" s="340">
        <v>-2262</v>
      </c>
      <c r="I42" s="340">
        <v>0</v>
      </c>
      <c r="J42" s="340">
        <v>2172</v>
      </c>
      <c r="K42" s="835">
        <v>-2172</v>
      </c>
      <c r="L42" s="340">
        <v>90</v>
      </c>
      <c r="M42" s="340">
        <v>0</v>
      </c>
      <c r="N42" s="836">
        <v>90</v>
      </c>
    </row>
    <row r="43" spans="1:14" ht="15" thickBot="1" x14ac:dyDescent="0.35">
      <c r="A43" s="201" t="s">
        <v>301</v>
      </c>
      <c r="B43" s="346">
        <v>2156</v>
      </c>
      <c r="C43" s="340">
        <v>0</v>
      </c>
      <c r="D43" s="340">
        <v>0</v>
      </c>
      <c r="E43" s="340">
        <v>0</v>
      </c>
      <c r="F43" s="340">
        <v>0</v>
      </c>
      <c r="G43" s="340">
        <v>3192</v>
      </c>
      <c r="H43" s="340">
        <v>-3192</v>
      </c>
      <c r="I43" s="340">
        <v>0</v>
      </c>
      <c r="J43" s="340">
        <v>2945</v>
      </c>
      <c r="K43" s="835">
        <v>-2945</v>
      </c>
      <c r="L43" s="340">
        <v>247</v>
      </c>
      <c r="M43" s="340">
        <v>0</v>
      </c>
      <c r="N43" s="836">
        <v>247</v>
      </c>
    </row>
    <row r="44" spans="1:14" ht="15" thickBot="1" x14ac:dyDescent="0.35">
      <c r="A44" s="1298" t="s">
        <v>457</v>
      </c>
      <c r="B44" s="1468"/>
      <c r="C44" s="351">
        <v>15806153</v>
      </c>
      <c r="D44" s="351">
        <v>27603808</v>
      </c>
      <c r="E44" s="351">
        <v>-11797655</v>
      </c>
      <c r="F44" s="351">
        <v>15329006</v>
      </c>
      <c r="G44" s="351">
        <v>25736061</v>
      </c>
      <c r="H44" s="351">
        <v>-10407055</v>
      </c>
      <c r="I44" s="351">
        <v>17197298</v>
      </c>
      <c r="J44" s="351">
        <v>24211424</v>
      </c>
      <c r="K44" s="351">
        <v>-7014126</v>
      </c>
      <c r="L44" s="351">
        <v>3392929</v>
      </c>
      <c r="M44" s="351">
        <v>1868292</v>
      </c>
      <c r="N44" s="837">
        <v>1524637</v>
      </c>
    </row>
    <row r="45" spans="1:14" ht="15" thickTop="1" x14ac:dyDescent="0.3">
      <c r="A45" s="354"/>
      <c r="B45" s="355"/>
      <c r="C45" s="356"/>
      <c r="D45" s="356"/>
      <c r="E45" s="357"/>
      <c r="F45" s="356"/>
      <c r="G45" s="356"/>
      <c r="H45" s="357"/>
      <c r="I45" s="820"/>
      <c r="J45" s="820"/>
      <c r="K45" s="821"/>
      <c r="L45" s="820"/>
      <c r="M45" s="820"/>
      <c r="N45" s="821"/>
    </row>
  </sheetData>
  <mergeCells count="9">
    <mergeCell ref="A44:B44"/>
    <mergeCell ref="A1:N1"/>
    <mergeCell ref="A2:N2"/>
    <mergeCell ref="A4:A6"/>
    <mergeCell ref="B4:B6"/>
    <mergeCell ref="C4:E6"/>
    <mergeCell ref="F4:H6"/>
    <mergeCell ref="I4:K6"/>
    <mergeCell ref="L4:N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"/>
  <sheetViews>
    <sheetView workbookViewId="0"/>
  </sheetViews>
  <sheetFormatPr defaultColWidth="8.33203125" defaultRowHeight="13.2" x14ac:dyDescent="0.25"/>
  <cols>
    <col min="1" max="1" width="4.88671875" style="838" customWidth="1"/>
    <col min="2" max="2" width="77.88671875" style="838" customWidth="1"/>
    <col min="3" max="6" width="15.77734375" style="838" customWidth="1"/>
    <col min="7" max="256" width="8.33203125" style="838"/>
    <col min="257" max="257" width="4.88671875" style="838" customWidth="1"/>
    <col min="258" max="258" width="77.88671875" style="838" customWidth="1"/>
    <col min="259" max="262" width="15.77734375" style="838" customWidth="1"/>
    <col min="263" max="512" width="8.33203125" style="838"/>
    <col min="513" max="513" width="4.88671875" style="838" customWidth="1"/>
    <col min="514" max="514" width="77.88671875" style="838" customWidth="1"/>
    <col min="515" max="518" width="15.77734375" style="838" customWidth="1"/>
    <col min="519" max="768" width="8.33203125" style="838"/>
    <col min="769" max="769" width="4.88671875" style="838" customWidth="1"/>
    <col min="770" max="770" width="77.88671875" style="838" customWidth="1"/>
    <col min="771" max="774" width="15.77734375" style="838" customWidth="1"/>
    <col min="775" max="1024" width="8.33203125" style="838"/>
    <col min="1025" max="1025" width="4.88671875" style="838" customWidth="1"/>
    <col min="1026" max="1026" width="77.88671875" style="838" customWidth="1"/>
    <col min="1027" max="1030" width="15.77734375" style="838" customWidth="1"/>
    <col min="1031" max="1280" width="8.33203125" style="838"/>
    <col min="1281" max="1281" width="4.88671875" style="838" customWidth="1"/>
    <col min="1282" max="1282" width="77.88671875" style="838" customWidth="1"/>
    <col min="1283" max="1286" width="15.77734375" style="838" customWidth="1"/>
    <col min="1287" max="1536" width="8.33203125" style="838"/>
    <col min="1537" max="1537" width="4.88671875" style="838" customWidth="1"/>
    <col min="1538" max="1538" width="77.88671875" style="838" customWidth="1"/>
    <col min="1539" max="1542" width="15.77734375" style="838" customWidth="1"/>
    <col min="1543" max="1792" width="8.33203125" style="838"/>
    <col min="1793" max="1793" width="4.88671875" style="838" customWidth="1"/>
    <col min="1794" max="1794" width="77.88671875" style="838" customWidth="1"/>
    <col min="1795" max="1798" width="15.77734375" style="838" customWidth="1"/>
    <col min="1799" max="2048" width="8.33203125" style="838"/>
    <col min="2049" max="2049" width="4.88671875" style="838" customWidth="1"/>
    <col min="2050" max="2050" width="77.88671875" style="838" customWidth="1"/>
    <col min="2051" max="2054" width="15.77734375" style="838" customWidth="1"/>
    <col min="2055" max="2304" width="8.33203125" style="838"/>
    <col min="2305" max="2305" width="4.88671875" style="838" customWidth="1"/>
    <col min="2306" max="2306" width="77.88671875" style="838" customWidth="1"/>
    <col min="2307" max="2310" width="15.77734375" style="838" customWidth="1"/>
    <col min="2311" max="2560" width="8.33203125" style="838"/>
    <col min="2561" max="2561" width="4.88671875" style="838" customWidth="1"/>
    <col min="2562" max="2562" width="77.88671875" style="838" customWidth="1"/>
    <col min="2563" max="2566" width="15.77734375" style="838" customWidth="1"/>
    <col min="2567" max="2816" width="8.33203125" style="838"/>
    <col min="2817" max="2817" width="4.88671875" style="838" customWidth="1"/>
    <col min="2818" max="2818" width="77.88671875" style="838" customWidth="1"/>
    <col min="2819" max="2822" width="15.77734375" style="838" customWidth="1"/>
    <col min="2823" max="3072" width="8.33203125" style="838"/>
    <col min="3073" max="3073" width="4.88671875" style="838" customWidth="1"/>
    <col min="3074" max="3074" width="77.88671875" style="838" customWidth="1"/>
    <col min="3075" max="3078" width="15.77734375" style="838" customWidth="1"/>
    <col min="3079" max="3328" width="8.33203125" style="838"/>
    <col min="3329" max="3329" width="4.88671875" style="838" customWidth="1"/>
    <col min="3330" max="3330" width="77.88671875" style="838" customWidth="1"/>
    <col min="3331" max="3334" width="15.77734375" style="838" customWidth="1"/>
    <col min="3335" max="3584" width="8.33203125" style="838"/>
    <col min="3585" max="3585" width="4.88671875" style="838" customWidth="1"/>
    <col min="3586" max="3586" width="77.88671875" style="838" customWidth="1"/>
    <col min="3587" max="3590" width="15.77734375" style="838" customWidth="1"/>
    <col min="3591" max="3840" width="8.33203125" style="838"/>
    <col min="3841" max="3841" width="4.88671875" style="838" customWidth="1"/>
    <col min="3842" max="3842" width="77.88671875" style="838" customWidth="1"/>
    <col min="3843" max="3846" width="15.77734375" style="838" customWidth="1"/>
    <col min="3847" max="4096" width="8.33203125" style="838"/>
    <col min="4097" max="4097" width="4.88671875" style="838" customWidth="1"/>
    <col min="4098" max="4098" width="77.88671875" style="838" customWidth="1"/>
    <col min="4099" max="4102" width="15.77734375" style="838" customWidth="1"/>
    <col min="4103" max="4352" width="8.33203125" style="838"/>
    <col min="4353" max="4353" width="4.88671875" style="838" customWidth="1"/>
    <col min="4354" max="4354" width="77.88671875" style="838" customWidth="1"/>
    <col min="4355" max="4358" width="15.77734375" style="838" customWidth="1"/>
    <col min="4359" max="4608" width="8.33203125" style="838"/>
    <col min="4609" max="4609" width="4.88671875" style="838" customWidth="1"/>
    <col min="4610" max="4610" width="77.88671875" style="838" customWidth="1"/>
    <col min="4611" max="4614" width="15.77734375" style="838" customWidth="1"/>
    <col min="4615" max="4864" width="8.33203125" style="838"/>
    <col min="4865" max="4865" width="4.88671875" style="838" customWidth="1"/>
    <col min="4866" max="4866" width="77.88671875" style="838" customWidth="1"/>
    <col min="4867" max="4870" width="15.77734375" style="838" customWidth="1"/>
    <col min="4871" max="5120" width="8.33203125" style="838"/>
    <col min="5121" max="5121" width="4.88671875" style="838" customWidth="1"/>
    <col min="5122" max="5122" width="77.88671875" style="838" customWidth="1"/>
    <col min="5123" max="5126" width="15.77734375" style="838" customWidth="1"/>
    <col min="5127" max="5376" width="8.33203125" style="838"/>
    <col min="5377" max="5377" width="4.88671875" style="838" customWidth="1"/>
    <col min="5378" max="5378" width="77.88671875" style="838" customWidth="1"/>
    <col min="5379" max="5382" width="15.77734375" style="838" customWidth="1"/>
    <col min="5383" max="5632" width="8.33203125" style="838"/>
    <col min="5633" max="5633" width="4.88671875" style="838" customWidth="1"/>
    <col min="5634" max="5634" width="77.88671875" style="838" customWidth="1"/>
    <col min="5635" max="5638" width="15.77734375" style="838" customWidth="1"/>
    <col min="5639" max="5888" width="8.33203125" style="838"/>
    <col min="5889" max="5889" width="4.88671875" style="838" customWidth="1"/>
    <col min="5890" max="5890" width="77.88671875" style="838" customWidth="1"/>
    <col min="5891" max="5894" width="15.77734375" style="838" customWidth="1"/>
    <col min="5895" max="6144" width="8.33203125" style="838"/>
    <col min="6145" max="6145" width="4.88671875" style="838" customWidth="1"/>
    <col min="6146" max="6146" width="77.88671875" style="838" customWidth="1"/>
    <col min="6147" max="6150" width="15.77734375" style="838" customWidth="1"/>
    <col min="6151" max="6400" width="8.33203125" style="838"/>
    <col min="6401" max="6401" width="4.88671875" style="838" customWidth="1"/>
    <col min="6402" max="6402" width="77.88671875" style="838" customWidth="1"/>
    <col min="6403" max="6406" width="15.77734375" style="838" customWidth="1"/>
    <col min="6407" max="6656" width="8.33203125" style="838"/>
    <col min="6657" max="6657" width="4.88671875" style="838" customWidth="1"/>
    <col min="6658" max="6658" width="77.88671875" style="838" customWidth="1"/>
    <col min="6659" max="6662" width="15.77734375" style="838" customWidth="1"/>
    <col min="6663" max="6912" width="8.33203125" style="838"/>
    <col min="6913" max="6913" width="4.88671875" style="838" customWidth="1"/>
    <col min="6914" max="6914" width="77.88671875" style="838" customWidth="1"/>
    <col min="6915" max="6918" width="15.77734375" style="838" customWidth="1"/>
    <col min="6919" max="7168" width="8.33203125" style="838"/>
    <col min="7169" max="7169" width="4.88671875" style="838" customWidth="1"/>
    <col min="7170" max="7170" width="77.88671875" style="838" customWidth="1"/>
    <col min="7171" max="7174" width="15.77734375" style="838" customWidth="1"/>
    <col min="7175" max="7424" width="8.33203125" style="838"/>
    <col min="7425" max="7425" width="4.88671875" style="838" customWidth="1"/>
    <col min="7426" max="7426" width="77.88671875" style="838" customWidth="1"/>
    <col min="7427" max="7430" width="15.77734375" style="838" customWidth="1"/>
    <col min="7431" max="7680" width="8.33203125" style="838"/>
    <col min="7681" max="7681" width="4.88671875" style="838" customWidth="1"/>
    <col min="7682" max="7682" width="77.88671875" style="838" customWidth="1"/>
    <col min="7683" max="7686" width="15.77734375" style="838" customWidth="1"/>
    <col min="7687" max="7936" width="8.33203125" style="838"/>
    <col min="7937" max="7937" width="4.88671875" style="838" customWidth="1"/>
    <col min="7938" max="7938" width="77.88671875" style="838" customWidth="1"/>
    <col min="7939" max="7942" width="15.77734375" style="838" customWidth="1"/>
    <col min="7943" max="8192" width="8.33203125" style="838"/>
    <col min="8193" max="8193" width="4.88671875" style="838" customWidth="1"/>
    <col min="8194" max="8194" width="77.88671875" style="838" customWidth="1"/>
    <col min="8195" max="8198" width="15.77734375" style="838" customWidth="1"/>
    <col min="8199" max="8448" width="8.33203125" style="838"/>
    <col min="8449" max="8449" width="4.88671875" style="838" customWidth="1"/>
    <col min="8450" max="8450" width="77.88671875" style="838" customWidth="1"/>
    <col min="8451" max="8454" width="15.77734375" style="838" customWidth="1"/>
    <col min="8455" max="8704" width="8.33203125" style="838"/>
    <col min="8705" max="8705" width="4.88671875" style="838" customWidth="1"/>
    <col min="8706" max="8706" width="77.88671875" style="838" customWidth="1"/>
    <col min="8707" max="8710" width="15.77734375" style="838" customWidth="1"/>
    <col min="8711" max="8960" width="8.33203125" style="838"/>
    <col min="8961" max="8961" width="4.88671875" style="838" customWidth="1"/>
    <col min="8962" max="8962" width="77.88671875" style="838" customWidth="1"/>
    <col min="8963" max="8966" width="15.77734375" style="838" customWidth="1"/>
    <col min="8967" max="9216" width="8.33203125" style="838"/>
    <col min="9217" max="9217" width="4.88671875" style="838" customWidth="1"/>
    <col min="9218" max="9218" width="77.88671875" style="838" customWidth="1"/>
    <col min="9219" max="9222" width="15.77734375" style="838" customWidth="1"/>
    <col min="9223" max="9472" width="8.33203125" style="838"/>
    <col min="9473" max="9473" width="4.88671875" style="838" customWidth="1"/>
    <col min="9474" max="9474" width="77.88671875" style="838" customWidth="1"/>
    <col min="9475" max="9478" width="15.77734375" style="838" customWidth="1"/>
    <col min="9479" max="9728" width="8.33203125" style="838"/>
    <col min="9729" max="9729" width="4.88671875" style="838" customWidth="1"/>
    <col min="9730" max="9730" width="77.88671875" style="838" customWidth="1"/>
    <col min="9731" max="9734" width="15.77734375" style="838" customWidth="1"/>
    <col min="9735" max="9984" width="8.33203125" style="838"/>
    <col min="9985" max="9985" width="4.88671875" style="838" customWidth="1"/>
    <col min="9986" max="9986" width="77.88671875" style="838" customWidth="1"/>
    <col min="9987" max="9990" width="15.77734375" style="838" customWidth="1"/>
    <col min="9991" max="10240" width="8.33203125" style="838"/>
    <col min="10241" max="10241" width="4.88671875" style="838" customWidth="1"/>
    <col min="10242" max="10242" width="77.88671875" style="838" customWidth="1"/>
    <col min="10243" max="10246" width="15.77734375" style="838" customWidth="1"/>
    <col min="10247" max="10496" width="8.33203125" style="838"/>
    <col min="10497" max="10497" width="4.88671875" style="838" customWidth="1"/>
    <col min="10498" max="10498" width="77.88671875" style="838" customWidth="1"/>
    <col min="10499" max="10502" width="15.77734375" style="838" customWidth="1"/>
    <col min="10503" max="10752" width="8.33203125" style="838"/>
    <col min="10753" max="10753" width="4.88671875" style="838" customWidth="1"/>
    <col min="10754" max="10754" width="77.88671875" style="838" customWidth="1"/>
    <col min="10755" max="10758" width="15.77734375" style="838" customWidth="1"/>
    <col min="10759" max="11008" width="8.33203125" style="838"/>
    <col min="11009" max="11009" width="4.88671875" style="838" customWidth="1"/>
    <col min="11010" max="11010" width="77.88671875" style="838" customWidth="1"/>
    <col min="11011" max="11014" width="15.77734375" style="838" customWidth="1"/>
    <col min="11015" max="11264" width="8.33203125" style="838"/>
    <col min="11265" max="11265" width="4.88671875" style="838" customWidth="1"/>
    <col min="11266" max="11266" width="77.88671875" style="838" customWidth="1"/>
    <col min="11267" max="11270" width="15.77734375" style="838" customWidth="1"/>
    <col min="11271" max="11520" width="8.33203125" style="838"/>
    <col min="11521" max="11521" width="4.88671875" style="838" customWidth="1"/>
    <col min="11522" max="11522" width="77.88671875" style="838" customWidth="1"/>
    <col min="11523" max="11526" width="15.77734375" style="838" customWidth="1"/>
    <col min="11527" max="11776" width="8.33203125" style="838"/>
    <col min="11777" max="11777" width="4.88671875" style="838" customWidth="1"/>
    <col min="11778" max="11778" width="77.88671875" style="838" customWidth="1"/>
    <col min="11779" max="11782" width="15.77734375" style="838" customWidth="1"/>
    <col min="11783" max="12032" width="8.33203125" style="838"/>
    <col min="12033" max="12033" width="4.88671875" style="838" customWidth="1"/>
    <col min="12034" max="12034" width="77.88671875" style="838" customWidth="1"/>
    <col min="12035" max="12038" width="15.77734375" style="838" customWidth="1"/>
    <col min="12039" max="12288" width="8.33203125" style="838"/>
    <col min="12289" max="12289" width="4.88671875" style="838" customWidth="1"/>
    <col min="12290" max="12290" width="77.88671875" style="838" customWidth="1"/>
    <col min="12291" max="12294" width="15.77734375" style="838" customWidth="1"/>
    <col min="12295" max="12544" width="8.33203125" style="838"/>
    <col min="12545" max="12545" width="4.88671875" style="838" customWidth="1"/>
    <col min="12546" max="12546" width="77.88671875" style="838" customWidth="1"/>
    <col min="12547" max="12550" width="15.77734375" style="838" customWidth="1"/>
    <col min="12551" max="12800" width="8.33203125" style="838"/>
    <col min="12801" max="12801" width="4.88671875" style="838" customWidth="1"/>
    <col min="12802" max="12802" width="77.88671875" style="838" customWidth="1"/>
    <col min="12803" max="12806" width="15.77734375" style="838" customWidth="1"/>
    <col min="12807" max="13056" width="8.33203125" style="838"/>
    <col min="13057" max="13057" width="4.88671875" style="838" customWidth="1"/>
    <col min="13058" max="13058" width="77.88671875" style="838" customWidth="1"/>
    <col min="13059" max="13062" width="15.77734375" style="838" customWidth="1"/>
    <col min="13063" max="13312" width="8.33203125" style="838"/>
    <col min="13313" max="13313" width="4.88671875" style="838" customWidth="1"/>
    <col min="13314" max="13314" width="77.88671875" style="838" customWidth="1"/>
    <col min="13315" max="13318" width="15.77734375" style="838" customWidth="1"/>
    <col min="13319" max="13568" width="8.33203125" style="838"/>
    <col min="13569" max="13569" width="4.88671875" style="838" customWidth="1"/>
    <col min="13570" max="13570" width="77.88671875" style="838" customWidth="1"/>
    <col min="13571" max="13574" width="15.77734375" style="838" customWidth="1"/>
    <col min="13575" max="13824" width="8.33203125" style="838"/>
    <col min="13825" max="13825" width="4.88671875" style="838" customWidth="1"/>
    <col min="13826" max="13826" width="77.88671875" style="838" customWidth="1"/>
    <col min="13827" max="13830" width="15.77734375" style="838" customWidth="1"/>
    <col min="13831" max="14080" width="8.33203125" style="838"/>
    <col min="14081" max="14081" width="4.88671875" style="838" customWidth="1"/>
    <col min="14082" max="14082" width="77.88671875" style="838" customWidth="1"/>
    <col min="14083" max="14086" width="15.77734375" style="838" customWidth="1"/>
    <col min="14087" max="14336" width="8.33203125" style="838"/>
    <col min="14337" max="14337" width="4.88671875" style="838" customWidth="1"/>
    <col min="14338" max="14338" width="77.88671875" style="838" customWidth="1"/>
    <col min="14339" max="14342" width="15.77734375" style="838" customWidth="1"/>
    <col min="14343" max="14592" width="8.33203125" style="838"/>
    <col min="14593" max="14593" width="4.88671875" style="838" customWidth="1"/>
    <col min="14594" max="14594" width="77.88671875" style="838" customWidth="1"/>
    <col min="14595" max="14598" width="15.77734375" style="838" customWidth="1"/>
    <col min="14599" max="14848" width="8.33203125" style="838"/>
    <col min="14849" max="14849" width="4.88671875" style="838" customWidth="1"/>
    <col min="14850" max="14850" width="77.88671875" style="838" customWidth="1"/>
    <col min="14851" max="14854" width="15.77734375" style="838" customWidth="1"/>
    <col min="14855" max="15104" width="8.33203125" style="838"/>
    <col min="15105" max="15105" width="4.88671875" style="838" customWidth="1"/>
    <col min="15106" max="15106" width="77.88671875" style="838" customWidth="1"/>
    <col min="15107" max="15110" width="15.77734375" style="838" customWidth="1"/>
    <col min="15111" max="15360" width="8.33203125" style="838"/>
    <col min="15361" max="15361" width="4.88671875" style="838" customWidth="1"/>
    <col min="15362" max="15362" width="77.88671875" style="838" customWidth="1"/>
    <col min="15363" max="15366" width="15.77734375" style="838" customWidth="1"/>
    <col min="15367" max="15616" width="8.33203125" style="838"/>
    <col min="15617" max="15617" width="4.88671875" style="838" customWidth="1"/>
    <col min="15618" max="15618" width="77.88671875" style="838" customWidth="1"/>
    <col min="15619" max="15622" width="15.77734375" style="838" customWidth="1"/>
    <col min="15623" max="15872" width="8.33203125" style="838"/>
    <col min="15873" max="15873" width="4.88671875" style="838" customWidth="1"/>
    <col min="15874" max="15874" width="77.88671875" style="838" customWidth="1"/>
    <col min="15875" max="15878" width="15.77734375" style="838" customWidth="1"/>
    <col min="15879" max="16128" width="8.33203125" style="838"/>
    <col min="16129" max="16129" width="4.88671875" style="838" customWidth="1"/>
    <col min="16130" max="16130" width="77.88671875" style="838" customWidth="1"/>
    <col min="16131" max="16134" width="15.77734375" style="838" customWidth="1"/>
    <col min="16135" max="16384" width="8.33203125" style="838"/>
  </cols>
  <sheetData>
    <row r="1" spans="1:10" x14ac:dyDescent="0.25">
      <c r="F1" s="839" t="s">
        <v>1565</v>
      </c>
    </row>
    <row r="2" spans="1:10" x14ac:dyDescent="0.25">
      <c r="A2" s="1487"/>
      <c r="B2" s="1488"/>
      <c r="F2" s="839" t="s">
        <v>2</v>
      </c>
    </row>
    <row r="3" spans="1:10" x14ac:dyDescent="0.25">
      <c r="A3" s="1489" t="s">
        <v>1566</v>
      </c>
      <c r="B3" s="1490"/>
      <c r="C3" s="1490"/>
      <c r="D3" s="1490"/>
      <c r="E3" s="1490"/>
      <c r="F3" s="1490"/>
    </row>
    <row r="4" spans="1:10" x14ac:dyDescent="0.25">
      <c r="A4" s="1489" t="s">
        <v>3</v>
      </c>
      <c r="B4" s="1490"/>
      <c r="C4" s="1490"/>
      <c r="D4" s="1490"/>
      <c r="E4" s="1490"/>
      <c r="F4" s="1490"/>
    </row>
    <row r="5" spans="1:10" ht="13.8" thickBot="1" x14ac:dyDescent="0.3">
      <c r="B5" s="840"/>
      <c r="C5" s="841"/>
      <c r="D5" s="842"/>
      <c r="E5" s="842"/>
      <c r="F5" s="842"/>
    </row>
    <row r="6" spans="1:10" ht="20.100000000000001" customHeight="1" x14ac:dyDescent="0.25">
      <c r="A6" s="1491"/>
      <c r="B6" s="1493" t="s">
        <v>4</v>
      </c>
      <c r="C6" s="1495" t="s">
        <v>224</v>
      </c>
      <c r="D6" s="1496"/>
      <c r="E6" s="1497" t="s">
        <v>1567</v>
      </c>
      <c r="F6" s="1499" t="s">
        <v>1568</v>
      </c>
    </row>
    <row r="7" spans="1:10" ht="15" customHeight="1" thickBot="1" x14ac:dyDescent="0.3">
      <c r="A7" s="1492"/>
      <c r="B7" s="1494"/>
      <c r="C7" s="843">
        <v>2020</v>
      </c>
      <c r="D7" s="844">
        <v>2021</v>
      </c>
      <c r="E7" s="1498"/>
      <c r="F7" s="1500"/>
    </row>
    <row r="8" spans="1:10" s="851" customFormat="1" ht="16.5" customHeight="1" thickBot="1" x14ac:dyDescent="0.3">
      <c r="A8" s="845" t="s">
        <v>9</v>
      </c>
      <c r="B8" s="846" t="s">
        <v>10</v>
      </c>
      <c r="C8" s="847">
        <v>15750634</v>
      </c>
      <c r="D8" s="848">
        <v>17197298</v>
      </c>
      <c r="E8" s="849">
        <v>109.18479852937983</v>
      </c>
      <c r="F8" s="850">
        <v>1446664</v>
      </c>
      <c r="H8" s="852"/>
      <c r="J8" s="853"/>
    </row>
    <row r="9" spans="1:10" s="851" customFormat="1" ht="14.25" customHeight="1" x14ac:dyDescent="0.25">
      <c r="A9" s="854" t="s">
        <v>11</v>
      </c>
      <c r="B9" s="855" t="s">
        <v>12</v>
      </c>
      <c r="C9" s="856">
        <v>11865422</v>
      </c>
      <c r="D9" s="857">
        <v>13546039</v>
      </c>
      <c r="E9" s="858">
        <v>114.16398843631521</v>
      </c>
      <c r="F9" s="859">
        <v>1680617</v>
      </c>
      <c r="H9" s="852"/>
      <c r="J9" s="853"/>
    </row>
    <row r="10" spans="1:10" ht="14.25" customHeight="1" x14ac:dyDescent="0.25">
      <c r="A10" s="860" t="s">
        <v>13</v>
      </c>
      <c r="B10" s="861" t="s">
        <v>14</v>
      </c>
      <c r="C10" s="862">
        <v>2558573</v>
      </c>
      <c r="D10" s="863">
        <v>3167002</v>
      </c>
      <c r="E10" s="864">
        <v>123.78001331210795</v>
      </c>
      <c r="F10" s="865">
        <v>608429</v>
      </c>
      <c r="H10" s="852"/>
    </row>
    <row r="11" spans="1:10" ht="14.25" customHeight="1" x14ac:dyDescent="0.25">
      <c r="A11" s="866"/>
      <c r="B11" s="867" t="s">
        <v>15</v>
      </c>
      <c r="C11" s="862">
        <v>-26068</v>
      </c>
      <c r="D11" s="863">
        <v>17876</v>
      </c>
      <c r="E11" s="864">
        <v>-68.574497468160203</v>
      </c>
      <c r="F11" s="865">
        <v>43944</v>
      </c>
      <c r="H11" s="852"/>
    </row>
    <row r="12" spans="1:10" ht="14.25" customHeight="1" x14ac:dyDescent="0.25">
      <c r="A12" s="866"/>
      <c r="B12" s="867" t="s">
        <v>16</v>
      </c>
      <c r="C12" s="862">
        <v>3090068</v>
      </c>
      <c r="D12" s="863">
        <v>3304281</v>
      </c>
      <c r="E12" s="864">
        <v>106.93230699130245</v>
      </c>
      <c r="F12" s="865">
        <v>214213</v>
      </c>
      <c r="H12" s="852"/>
    </row>
    <row r="13" spans="1:10" ht="14.25" customHeight="1" x14ac:dyDescent="0.25">
      <c r="A13" s="866"/>
      <c r="B13" s="867" t="s">
        <v>17</v>
      </c>
      <c r="C13" s="862">
        <v>52631</v>
      </c>
      <c r="D13" s="863">
        <v>41410</v>
      </c>
      <c r="E13" s="864">
        <v>78.679865478520256</v>
      </c>
      <c r="F13" s="865">
        <v>-11221</v>
      </c>
      <c r="H13" s="852"/>
    </row>
    <row r="14" spans="1:10" ht="14.25" customHeight="1" x14ac:dyDescent="0.25">
      <c r="A14" s="866"/>
      <c r="B14" s="868" t="s">
        <v>18</v>
      </c>
      <c r="C14" s="862">
        <v>-3146223</v>
      </c>
      <c r="D14" s="863">
        <v>-3277965</v>
      </c>
      <c r="E14" s="864">
        <v>104.18730649416776</v>
      </c>
      <c r="F14" s="865">
        <v>-131742</v>
      </c>
      <c r="H14" s="852"/>
    </row>
    <row r="15" spans="1:10" ht="14.25" customHeight="1" x14ac:dyDescent="0.25">
      <c r="A15" s="866"/>
      <c r="B15" s="868" t="s">
        <v>19</v>
      </c>
      <c r="C15" s="862">
        <v>-22544</v>
      </c>
      <c r="D15" s="863">
        <v>-49850</v>
      </c>
      <c r="E15" s="864">
        <v>221.12313697657916</v>
      </c>
      <c r="F15" s="865">
        <v>-27306</v>
      </c>
      <c r="H15" s="852"/>
    </row>
    <row r="16" spans="1:10" ht="14.25" customHeight="1" x14ac:dyDescent="0.25">
      <c r="A16" s="866"/>
      <c r="B16" s="867" t="s">
        <v>20</v>
      </c>
      <c r="C16" s="862">
        <v>2349560</v>
      </c>
      <c r="D16" s="863">
        <v>2859372</v>
      </c>
      <c r="E16" s="864">
        <v>121.69819029946032</v>
      </c>
      <c r="F16" s="865">
        <v>509812</v>
      </c>
      <c r="H16" s="852"/>
    </row>
    <row r="17" spans="1:10" ht="14.25" customHeight="1" x14ac:dyDescent="0.25">
      <c r="A17" s="866"/>
      <c r="B17" s="867" t="s">
        <v>1569</v>
      </c>
      <c r="C17" s="862">
        <v>-30847</v>
      </c>
      <c r="D17" s="863">
        <v>-37341</v>
      </c>
      <c r="E17" s="864">
        <v>121.05229033617533</v>
      </c>
      <c r="F17" s="865">
        <v>-6494</v>
      </c>
      <c r="H17" s="852"/>
    </row>
    <row r="18" spans="1:10" ht="14.25" customHeight="1" x14ac:dyDescent="0.25">
      <c r="A18" s="866"/>
      <c r="B18" s="867" t="s">
        <v>21</v>
      </c>
      <c r="C18" s="862">
        <v>235081</v>
      </c>
      <c r="D18" s="863">
        <v>289754</v>
      </c>
      <c r="E18" s="864">
        <v>123.25709010936656</v>
      </c>
      <c r="F18" s="865">
        <v>54673</v>
      </c>
      <c r="G18" s="869"/>
      <c r="H18" s="852"/>
    </row>
    <row r="19" spans="1:10" ht="14.25" customHeight="1" x14ac:dyDescent="0.25">
      <c r="A19" s="860" t="s">
        <v>22</v>
      </c>
      <c r="B19" s="861" t="s">
        <v>23</v>
      </c>
      <c r="C19" s="862">
        <v>5</v>
      </c>
      <c r="D19" s="863">
        <v>11</v>
      </c>
      <c r="E19" s="864">
        <v>220.00000000000003</v>
      </c>
      <c r="F19" s="865">
        <v>6</v>
      </c>
      <c r="H19" s="852"/>
    </row>
    <row r="20" spans="1:10" ht="14.25" customHeight="1" x14ac:dyDescent="0.25">
      <c r="A20" s="860" t="s">
        <v>24</v>
      </c>
      <c r="B20" s="861" t="s">
        <v>25</v>
      </c>
      <c r="C20" s="862">
        <v>9268251</v>
      </c>
      <c r="D20" s="863">
        <v>10327344</v>
      </c>
      <c r="E20" s="864">
        <v>111.42710744454374</v>
      </c>
      <c r="F20" s="865">
        <v>1059093</v>
      </c>
      <c r="G20" s="851"/>
      <c r="H20" s="852"/>
      <c r="I20" s="851"/>
    </row>
    <row r="21" spans="1:10" ht="14.25" customHeight="1" x14ac:dyDescent="0.25">
      <c r="A21" s="866"/>
      <c r="B21" s="867" t="s">
        <v>1570</v>
      </c>
      <c r="C21" s="862">
        <v>6791757</v>
      </c>
      <c r="D21" s="863">
        <v>7760691</v>
      </c>
      <c r="E21" s="864">
        <v>114.26632313258558</v>
      </c>
      <c r="F21" s="865">
        <v>968934</v>
      </c>
      <c r="G21" s="870"/>
      <c r="H21" s="852"/>
      <c r="I21" s="870"/>
    </row>
    <row r="22" spans="1:10" ht="14.25" customHeight="1" x14ac:dyDescent="0.25">
      <c r="A22" s="866"/>
      <c r="B22" s="867" t="s">
        <v>27</v>
      </c>
      <c r="C22" s="862">
        <v>2257738</v>
      </c>
      <c r="D22" s="863">
        <v>2369823</v>
      </c>
      <c r="E22" s="864">
        <v>104.96448214983316</v>
      </c>
      <c r="F22" s="865">
        <v>112085</v>
      </c>
      <c r="H22" s="852"/>
    </row>
    <row r="23" spans="1:10" ht="14.25" customHeight="1" x14ac:dyDescent="0.25">
      <c r="A23" s="860" t="s">
        <v>30</v>
      </c>
      <c r="B23" s="861" t="s">
        <v>31</v>
      </c>
      <c r="C23" s="862">
        <v>19904</v>
      </c>
      <c r="D23" s="863">
        <v>28735</v>
      </c>
      <c r="E23" s="864">
        <v>144.36796623794211</v>
      </c>
      <c r="F23" s="865">
        <v>8831</v>
      </c>
      <c r="G23" s="851"/>
      <c r="H23" s="852"/>
      <c r="I23" s="851"/>
    </row>
    <row r="24" spans="1:10" ht="14.25" customHeight="1" x14ac:dyDescent="0.25">
      <c r="A24" s="860"/>
      <c r="B24" s="861" t="s">
        <v>1571</v>
      </c>
      <c r="C24" s="862">
        <v>16</v>
      </c>
      <c r="D24" s="863">
        <v>10</v>
      </c>
      <c r="E24" s="864">
        <v>62.5</v>
      </c>
      <c r="F24" s="865">
        <v>-6</v>
      </c>
      <c r="G24" s="851"/>
      <c r="H24" s="852"/>
      <c r="I24" s="851"/>
    </row>
    <row r="25" spans="1:10" ht="14.25" customHeight="1" x14ac:dyDescent="0.25">
      <c r="A25" s="866"/>
      <c r="B25" s="867" t="s">
        <v>1572</v>
      </c>
      <c r="C25" s="862">
        <v>19888</v>
      </c>
      <c r="D25" s="863">
        <v>28724</v>
      </c>
      <c r="E25" s="864">
        <v>144.42880128720836</v>
      </c>
      <c r="F25" s="865">
        <v>8836</v>
      </c>
      <c r="H25" s="852"/>
    </row>
    <row r="26" spans="1:10" ht="26.25" customHeight="1" x14ac:dyDescent="0.25">
      <c r="A26" s="860" t="s">
        <v>33</v>
      </c>
      <c r="B26" s="871" t="s">
        <v>1573</v>
      </c>
      <c r="C26" s="862">
        <v>20007</v>
      </c>
      <c r="D26" s="863">
        <v>22947</v>
      </c>
      <c r="E26" s="864">
        <v>114.69485680011995</v>
      </c>
      <c r="F26" s="865">
        <v>2940</v>
      </c>
      <c r="H26" s="852"/>
    </row>
    <row r="27" spans="1:10" ht="15.75" customHeight="1" x14ac:dyDescent="0.25">
      <c r="A27" s="860" t="s">
        <v>35</v>
      </c>
      <c r="B27" s="872" t="s">
        <v>184</v>
      </c>
      <c r="C27" s="862">
        <v>-1318</v>
      </c>
      <c r="D27" s="863">
        <v>0</v>
      </c>
      <c r="E27" s="864">
        <v>0</v>
      </c>
      <c r="F27" s="865">
        <v>1318</v>
      </c>
      <c r="H27" s="852"/>
    </row>
    <row r="28" spans="1:10" s="851" customFormat="1" ht="14.25" customHeight="1" x14ac:dyDescent="0.25">
      <c r="A28" s="873" t="s">
        <v>37</v>
      </c>
      <c r="B28" s="874" t="s">
        <v>38</v>
      </c>
      <c r="C28" s="875">
        <v>1296626</v>
      </c>
      <c r="D28" s="876">
        <v>1338320</v>
      </c>
      <c r="E28" s="877">
        <v>103.21557642681853</v>
      </c>
      <c r="F28" s="878">
        <v>41694</v>
      </c>
      <c r="H28" s="852"/>
    </row>
    <row r="29" spans="1:10" s="851" customFormat="1" ht="14.25" customHeight="1" thickBot="1" x14ac:dyDescent="0.3">
      <c r="A29" s="873" t="s">
        <v>45</v>
      </c>
      <c r="B29" s="874" t="s">
        <v>46</v>
      </c>
      <c r="C29" s="875">
        <v>2588586</v>
      </c>
      <c r="D29" s="876">
        <v>2312939</v>
      </c>
      <c r="E29" s="879">
        <v>89.351445151909189</v>
      </c>
      <c r="F29" s="880">
        <v>-275647</v>
      </c>
      <c r="H29" s="852"/>
    </row>
    <row r="30" spans="1:10" ht="16.5" customHeight="1" thickBot="1" x14ac:dyDescent="0.3">
      <c r="A30" s="845" t="s">
        <v>50</v>
      </c>
      <c r="B30" s="846" t="s">
        <v>51</v>
      </c>
      <c r="C30" s="847">
        <v>23509056</v>
      </c>
      <c r="D30" s="848">
        <v>24211424</v>
      </c>
      <c r="E30" s="849">
        <v>102.98764867462138</v>
      </c>
      <c r="F30" s="850">
        <v>702368</v>
      </c>
      <c r="H30" s="852"/>
      <c r="J30" s="870"/>
    </row>
    <row r="31" spans="1:10" s="851" customFormat="1" ht="14.25" customHeight="1" x14ac:dyDescent="0.25">
      <c r="A31" s="854" t="s">
        <v>11</v>
      </c>
      <c r="B31" s="855" t="s">
        <v>52</v>
      </c>
      <c r="C31" s="875">
        <v>20846610</v>
      </c>
      <c r="D31" s="876">
        <v>21771263</v>
      </c>
      <c r="E31" s="877">
        <v>104.43550773962768</v>
      </c>
      <c r="F31" s="878">
        <v>924653</v>
      </c>
      <c r="H31" s="852"/>
      <c r="J31" s="853"/>
    </row>
    <row r="32" spans="1:10" ht="14.25" customHeight="1" x14ac:dyDescent="0.25">
      <c r="A32" s="860" t="s">
        <v>53</v>
      </c>
      <c r="B32" s="861" t="s">
        <v>54</v>
      </c>
      <c r="C32" s="862">
        <v>2573842</v>
      </c>
      <c r="D32" s="863">
        <v>2624189</v>
      </c>
      <c r="E32" s="864">
        <v>101.95610297757204</v>
      </c>
      <c r="F32" s="865">
        <v>50347</v>
      </c>
      <c r="H32" s="852"/>
    </row>
    <row r="33" spans="1:10" ht="14.25" customHeight="1" x14ac:dyDescent="0.25">
      <c r="A33" s="860" t="s">
        <v>55</v>
      </c>
      <c r="B33" s="861" t="s">
        <v>56</v>
      </c>
      <c r="C33" s="862">
        <v>928531</v>
      </c>
      <c r="D33" s="863">
        <v>953727</v>
      </c>
      <c r="E33" s="864">
        <v>102.7135335276905</v>
      </c>
      <c r="F33" s="865">
        <v>25196</v>
      </c>
      <c r="H33" s="852"/>
    </row>
    <row r="34" spans="1:10" ht="14.25" customHeight="1" x14ac:dyDescent="0.25">
      <c r="A34" s="860" t="s">
        <v>57</v>
      </c>
      <c r="B34" s="861" t="s">
        <v>58</v>
      </c>
      <c r="C34" s="862">
        <v>2267101</v>
      </c>
      <c r="D34" s="863">
        <v>2358052</v>
      </c>
      <c r="E34" s="864">
        <v>104.01177539068615</v>
      </c>
      <c r="F34" s="865">
        <v>90951</v>
      </c>
      <c r="H34" s="852"/>
    </row>
    <row r="35" spans="1:10" ht="14.25" customHeight="1" x14ac:dyDescent="0.25">
      <c r="A35" s="860" t="s">
        <v>59</v>
      </c>
      <c r="B35" s="861" t="s">
        <v>60</v>
      </c>
      <c r="C35" s="862">
        <v>15076866</v>
      </c>
      <c r="D35" s="863">
        <v>15835025</v>
      </c>
      <c r="E35" s="864">
        <v>105.02862464918108</v>
      </c>
      <c r="F35" s="865">
        <v>758159</v>
      </c>
      <c r="H35" s="852"/>
    </row>
    <row r="36" spans="1:10" ht="27.75" customHeight="1" x14ac:dyDescent="0.25">
      <c r="A36" s="860" t="s">
        <v>43</v>
      </c>
      <c r="B36" s="881" t="s">
        <v>66</v>
      </c>
      <c r="C36" s="862">
        <v>270</v>
      </c>
      <c r="D36" s="863">
        <v>270</v>
      </c>
      <c r="E36" s="864">
        <v>100</v>
      </c>
      <c r="F36" s="865">
        <v>0</v>
      </c>
      <c r="H36" s="852"/>
    </row>
    <row r="37" spans="1:10" s="851" customFormat="1" ht="14.25" customHeight="1" x14ac:dyDescent="0.25">
      <c r="A37" s="873" t="s">
        <v>37</v>
      </c>
      <c r="B37" s="874" t="s">
        <v>67</v>
      </c>
      <c r="C37" s="875">
        <v>2662446</v>
      </c>
      <c r="D37" s="876">
        <v>2440161</v>
      </c>
      <c r="E37" s="877">
        <v>91.651098275796016</v>
      </c>
      <c r="F37" s="878">
        <v>-222285</v>
      </c>
      <c r="H37" s="852"/>
      <c r="J37" s="853"/>
    </row>
    <row r="38" spans="1:10" ht="14.25" customHeight="1" x14ac:dyDescent="0.25">
      <c r="A38" s="860" t="s">
        <v>53</v>
      </c>
      <c r="B38" s="861" t="s">
        <v>68</v>
      </c>
      <c r="C38" s="862">
        <v>1053914</v>
      </c>
      <c r="D38" s="862">
        <v>1025608</v>
      </c>
      <c r="E38" s="864">
        <v>97.314202107572342</v>
      </c>
      <c r="F38" s="865">
        <v>-28306</v>
      </c>
      <c r="H38" s="852"/>
    </row>
    <row r="39" spans="1:10" ht="14.25" customHeight="1" thickBot="1" x14ac:dyDescent="0.3">
      <c r="A39" s="860" t="s">
        <v>55</v>
      </c>
      <c r="B39" s="861" t="s">
        <v>69</v>
      </c>
      <c r="C39" s="862">
        <v>1608532</v>
      </c>
      <c r="D39" s="862">
        <v>1414553</v>
      </c>
      <c r="E39" s="864">
        <v>87.940619148391207</v>
      </c>
      <c r="F39" s="865">
        <v>-193979</v>
      </c>
      <c r="H39" s="852"/>
    </row>
    <row r="40" spans="1:10" ht="14.25" customHeight="1" thickBot="1" x14ac:dyDescent="0.3">
      <c r="A40" s="882" t="s">
        <v>71</v>
      </c>
      <c r="B40" s="883" t="s">
        <v>72</v>
      </c>
      <c r="C40" s="884">
        <v>-7758422</v>
      </c>
      <c r="D40" s="884">
        <v>-7014126</v>
      </c>
      <c r="E40" s="885">
        <v>90.406605879391449</v>
      </c>
      <c r="F40" s="886">
        <v>744296</v>
      </c>
      <c r="H40" s="852"/>
    </row>
    <row r="41" spans="1:10" ht="13.8" thickTop="1" x14ac:dyDescent="0.25">
      <c r="A41" s="887"/>
      <c r="B41" s="888"/>
      <c r="C41" s="888"/>
      <c r="D41" s="888"/>
      <c r="E41" s="888"/>
      <c r="F41" s="888"/>
    </row>
    <row r="42" spans="1:10" x14ac:dyDescent="0.25">
      <c r="A42" s="889"/>
      <c r="B42" s="889"/>
      <c r="C42" s="890"/>
      <c r="D42" s="890"/>
      <c r="E42" s="889"/>
      <c r="F42" s="890"/>
    </row>
    <row r="43" spans="1:10" x14ac:dyDescent="0.25">
      <c r="A43" s="889"/>
      <c r="B43" s="889"/>
      <c r="C43" s="889"/>
      <c r="D43" s="889"/>
      <c r="E43" s="889"/>
      <c r="F43" s="889"/>
    </row>
    <row r="44" spans="1:10" x14ac:dyDescent="0.25">
      <c r="A44" s="889"/>
      <c r="B44" s="889"/>
      <c r="C44" s="890"/>
      <c r="D44" s="889"/>
      <c r="F44" s="889"/>
    </row>
    <row r="45" spans="1:10" x14ac:dyDescent="0.25">
      <c r="A45" s="889"/>
      <c r="B45" s="889"/>
      <c r="C45" s="890"/>
      <c r="D45" s="870"/>
      <c r="E45" s="889"/>
      <c r="F45" s="890"/>
    </row>
    <row r="46" spans="1:10" x14ac:dyDescent="0.25">
      <c r="A46" s="891"/>
      <c r="B46" s="891"/>
      <c r="C46" s="870"/>
      <c r="D46" s="870"/>
      <c r="E46" s="870"/>
    </row>
    <row r="47" spans="1:10" x14ac:dyDescent="0.25">
      <c r="A47" s="891"/>
      <c r="B47" s="891"/>
    </row>
    <row r="48" spans="1:10" x14ac:dyDescent="0.25">
      <c r="A48" s="891"/>
      <c r="B48" s="891"/>
      <c r="C48" s="870"/>
      <c r="D48" s="870"/>
      <c r="E48" s="870"/>
    </row>
    <row r="49" spans="1:5" x14ac:dyDescent="0.25">
      <c r="A49" s="891"/>
      <c r="B49" s="891"/>
      <c r="C49" s="870"/>
      <c r="D49" s="870"/>
      <c r="E49" s="870"/>
    </row>
    <row r="50" spans="1:5" x14ac:dyDescent="0.25">
      <c r="B50" s="891"/>
    </row>
    <row r="51" spans="1:5" x14ac:dyDescent="0.25">
      <c r="B51" s="891"/>
      <c r="C51" s="870"/>
      <c r="D51" s="870"/>
      <c r="E51" s="870"/>
    </row>
    <row r="52" spans="1:5" x14ac:dyDescent="0.25">
      <c r="B52" s="891"/>
    </row>
    <row r="53" spans="1:5" x14ac:dyDescent="0.25">
      <c r="B53" s="891"/>
      <c r="C53" s="870"/>
      <c r="D53" s="870"/>
      <c r="E53" s="870"/>
    </row>
    <row r="54" spans="1:5" x14ac:dyDescent="0.25">
      <c r="B54" s="891"/>
    </row>
    <row r="55" spans="1:5" x14ac:dyDescent="0.25">
      <c r="B55" s="891"/>
    </row>
    <row r="56" spans="1:5" x14ac:dyDescent="0.25">
      <c r="B56" s="891"/>
    </row>
    <row r="57" spans="1:5" x14ac:dyDescent="0.25">
      <c r="B57" s="891"/>
      <c r="C57" s="870"/>
      <c r="D57" s="870"/>
      <c r="E57" s="870"/>
    </row>
    <row r="58" spans="1:5" x14ac:dyDescent="0.25">
      <c r="B58" s="891"/>
      <c r="C58" s="870"/>
      <c r="D58" s="870"/>
      <c r="E58" s="870"/>
    </row>
    <row r="59" spans="1:5" x14ac:dyDescent="0.25">
      <c r="B59" s="891"/>
    </row>
    <row r="60" spans="1:5" x14ac:dyDescent="0.25">
      <c r="B60" s="891"/>
    </row>
    <row r="61" spans="1:5" x14ac:dyDescent="0.25">
      <c r="B61" s="891"/>
      <c r="C61" s="870"/>
      <c r="D61" s="870"/>
      <c r="E61" s="870"/>
    </row>
    <row r="62" spans="1:5" x14ac:dyDescent="0.25">
      <c r="A62" s="891"/>
      <c r="B62" s="891"/>
      <c r="C62" s="870"/>
      <c r="D62" s="870"/>
      <c r="E62" s="870"/>
    </row>
    <row r="63" spans="1:5" x14ac:dyDescent="0.25">
      <c r="A63" s="891"/>
      <c r="B63" s="891"/>
      <c r="C63" s="870"/>
      <c r="D63" s="870"/>
      <c r="E63" s="870"/>
    </row>
    <row r="64" spans="1:5" x14ac:dyDescent="0.25">
      <c r="B64" s="891"/>
    </row>
    <row r="65" spans="1:5" x14ac:dyDescent="0.25">
      <c r="B65" s="891"/>
      <c r="C65" s="870"/>
      <c r="D65" s="870"/>
      <c r="E65" s="870"/>
    </row>
    <row r="66" spans="1:5" x14ac:dyDescent="0.25">
      <c r="B66" s="891"/>
      <c r="C66" s="870"/>
      <c r="D66" s="870"/>
      <c r="E66" s="870"/>
    </row>
    <row r="67" spans="1:5" x14ac:dyDescent="0.25">
      <c r="B67" s="891"/>
      <c r="C67" s="870"/>
      <c r="D67" s="870"/>
      <c r="E67" s="870"/>
    </row>
    <row r="68" spans="1:5" x14ac:dyDescent="0.25">
      <c r="B68" s="891"/>
    </row>
    <row r="69" spans="1:5" x14ac:dyDescent="0.25">
      <c r="B69" s="891"/>
    </row>
    <row r="70" spans="1:5" x14ac:dyDescent="0.25">
      <c r="A70" s="891"/>
      <c r="B70" s="891"/>
      <c r="C70" s="870"/>
      <c r="D70" s="870"/>
      <c r="E70" s="870"/>
    </row>
    <row r="71" spans="1:5" x14ac:dyDescent="0.25">
      <c r="B71" s="891"/>
    </row>
    <row r="72" spans="1:5" x14ac:dyDescent="0.25">
      <c r="B72" s="891"/>
      <c r="C72" s="870"/>
      <c r="D72" s="870"/>
      <c r="E72" s="870"/>
    </row>
    <row r="73" spans="1:5" x14ac:dyDescent="0.25">
      <c r="B73" s="891"/>
      <c r="C73" s="870"/>
      <c r="D73" s="870"/>
      <c r="E73" s="870"/>
    </row>
    <row r="74" spans="1:5" x14ac:dyDescent="0.25">
      <c r="A74" s="891"/>
      <c r="B74" s="891"/>
      <c r="C74" s="870"/>
      <c r="D74" s="870"/>
      <c r="E74" s="870"/>
    </row>
    <row r="75" spans="1:5" x14ac:dyDescent="0.25">
      <c r="A75" s="891"/>
      <c r="B75" s="891"/>
      <c r="C75" s="870"/>
      <c r="D75" s="870"/>
      <c r="E75" s="870"/>
    </row>
    <row r="76" spans="1:5" x14ac:dyDescent="0.25">
      <c r="A76" s="891"/>
      <c r="B76" s="891"/>
      <c r="C76" s="870"/>
      <c r="D76" s="870"/>
      <c r="E76" s="870"/>
    </row>
    <row r="77" spans="1:5" x14ac:dyDescent="0.25">
      <c r="A77" s="891"/>
      <c r="B77" s="891"/>
      <c r="C77" s="870"/>
      <c r="D77" s="870"/>
      <c r="E77" s="870"/>
    </row>
    <row r="78" spans="1:5" x14ac:dyDescent="0.25">
      <c r="A78" s="891"/>
      <c r="B78" s="891"/>
      <c r="C78" s="870"/>
      <c r="D78" s="870"/>
      <c r="E78" s="870"/>
    </row>
    <row r="79" spans="1:5" x14ac:dyDescent="0.25">
      <c r="A79" s="891"/>
      <c r="B79" s="891"/>
      <c r="C79" s="870"/>
      <c r="D79" s="870"/>
      <c r="E79" s="870"/>
    </row>
    <row r="80" spans="1:5" x14ac:dyDescent="0.25">
      <c r="A80" s="891"/>
      <c r="B80" s="891"/>
      <c r="C80" s="870"/>
      <c r="D80" s="870"/>
      <c r="E80" s="870"/>
    </row>
    <row r="81" spans="1:5" x14ac:dyDescent="0.25">
      <c r="B81" s="891"/>
    </row>
    <row r="82" spans="1:5" x14ac:dyDescent="0.25">
      <c r="B82" s="891"/>
      <c r="C82" s="870"/>
      <c r="D82" s="870"/>
      <c r="E82" s="870"/>
    </row>
    <row r="83" spans="1:5" x14ac:dyDescent="0.25">
      <c r="A83" s="891"/>
      <c r="B83" s="891"/>
      <c r="C83" s="870"/>
      <c r="D83" s="870"/>
      <c r="E83" s="870"/>
    </row>
    <row r="118" spans="1:6" x14ac:dyDescent="0.25">
      <c r="A118" s="891"/>
      <c r="B118" s="891"/>
      <c r="F118" s="892"/>
    </row>
    <row r="119" spans="1:6" x14ac:dyDescent="0.25">
      <c r="A119" s="891"/>
      <c r="B119" s="891"/>
    </row>
    <row r="120" spans="1:6" x14ac:dyDescent="0.25">
      <c r="B120" s="891"/>
    </row>
    <row r="123" spans="1:6" x14ac:dyDescent="0.25">
      <c r="A123" s="891"/>
      <c r="B123" s="891"/>
    </row>
    <row r="124" spans="1:6" x14ac:dyDescent="0.25">
      <c r="B124" s="891"/>
    </row>
    <row r="126" spans="1:6" x14ac:dyDescent="0.25">
      <c r="A126" s="891"/>
      <c r="B126" s="891"/>
    </row>
    <row r="129" spans="1:5" x14ac:dyDescent="0.25">
      <c r="A129" s="891"/>
      <c r="B129" s="891"/>
    </row>
    <row r="130" spans="1:5" x14ac:dyDescent="0.25">
      <c r="A130" s="891"/>
      <c r="B130" s="891"/>
      <c r="C130" s="870"/>
      <c r="D130" s="870"/>
      <c r="E130" s="870"/>
    </row>
    <row r="131" spans="1:5" x14ac:dyDescent="0.25">
      <c r="A131" s="891"/>
      <c r="B131" s="891"/>
    </row>
    <row r="132" spans="1:5" x14ac:dyDescent="0.25">
      <c r="A132" s="891"/>
      <c r="B132" s="891"/>
      <c r="C132" s="870"/>
      <c r="D132" s="870"/>
      <c r="E132" s="870"/>
    </row>
    <row r="133" spans="1:5" x14ac:dyDescent="0.25">
      <c r="A133" s="891"/>
      <c r="B133" s="891"/>
      <c r="C133" s="870"/>
      <c r="D133" s="870"/>
      <c r="E133" s="870"/>
    </row>
    <row r="134" spans="1:5" x14ac:dyDescent="0.25">
      <c r="A134" s="891"/>
      <c r="B134" s="891"/>
      <c r="C134" s="870"/>
      <c r="D134" s="870"/>
      <c r="E134" s="870"/>
    </row>
    <row r="135" spans="1:5" x14ac:dyDescent="0.25">
      <c r="A135" s="891"/>
      <c r="B135" s="891"/>
      <c r="C135" s="870"/>
      <c r="D135" s="870"/>
      <c r="E135" s="870"/>
    </row>
    <row r="136" spans="1:5" x14ac:dyDescent="0.25">
      <c r="A136" s="891"/>
      <c r="B136" s="891"/>
      <c r="C136" s="870"/>
      <c r="D136" s="870"/>
      <c r="E136" s="870"/>
    </row>
    <row r="137" spans="1:5" x14ac:dyDescent="0.25">
      <c r="B137" s="891"/>
    </row>
    <row r="138" spans="1:5" x14ac:dyDescent="0.25">
      <c r="B138" s="891"/>
      <c r="C138" s="870"/>
      <c r="D138" s="870"/>
      <c r="E138" s="870"/>
    </row>
    <row r="139" spans="1:5" x14ac:dyDescent="0.25">
      <c r="B139" s="891"/>
      <c r="C139" s="870"/>
      <c r="D139" s="870"/>
      <c r="E139" s="870"/>
    </row>
    <row r="140" spans="1:5" x14ac:dyDescent="0.25">
      <c r="B140" s="891"/>
      <c r="C140" s="870"/>
      <c r="D140" s="870"/>
      <c r="E140" s="870"/>
    </row>
    <row r="141" spans="1:5" x14ac:dyDescent="0.25">
      <c r="B141" s="891"/>
      <c r="C141" s="870"/>
      <c r="D141" s="870"/>
      <c r="E141" s="870"/>
    </row>
    <row r="142" spans="1:5" x14ac:dyDescent="0.25">
      <c r="A142" s="891"/>
      <c r="B142" s="891"/>
      <c r="C142" s="870"/>
      <c r="D142" s="870"/>
      <c r="E142" s="870"/>
    </row>
    <row r="143" spans="1:5" x14ac:dyDescent="0.25">
      <c r="A143" s="891"/>
      <c r="B143" s="891"/>
      <c r="C143" s="870"/>
      <c r="D143" s="870"/>
      <c r="E143" s="870"/>
    </row>
    <row r="144" spans="1:5" x14ac:dyDescent="0.25">
      <c r="A144" s="891"/>
      <c r="B144" s="891"/>
      <c r="C144" s="870"/>
      <c r="D144" s="870"/>
      <c r="E144" s="870"/>
    </row>
    <row r="145" spans="1:5" x14ac:dyDescent="0.25">
      <c r="A145" s="891"/>
      <c r="B145" s="891"/>
      <c r="C145" s="870"/>
      <c r="D145" s="870"/>
      <c r="E145" s="870"/>
    </row>
    <row r="146" spans="1:5" x14ac:dyDescent="0.25">
      <c r="B146" s="891"/>
    </row>
    <row r="147" spans="1:5" x14ac:dyDescent="0.25">
      <c r="B147" s="891"/>
      <c r="C147" s="870"/>
      <c r="D147" s="870"/>
      <c r="E147" s="870"/>
    </row>
    <row r="148" spans="1:5" x14ac:dyDescent="0.25">
      <c r="A148" s="891"/>
      <c r="B148" s="891"/>
      <c r="C148" s="870"/>
      <c r="D148" s="870"/>
      <c r="E148" s="870"/>
    </row>
    <row r="149" spans="1:5" x14ac:dyDescent="0.25">
      <c r="A149" s="891"/>
      <c r="B149" s="891"/>
      <c r="E149" s="870"/>
    </row>
    <row r="150" spans="1:5" x14ac:dyDescent="0.25">
      <c r="A150" s="891"/>
      <c r="B150" s="891"/>
      <c r="E150" s="870"/>
    </row>
    <row r="151" spans="1:5" x14ac:dyDescent="0.25">
      <c r="A151" s="891"/>
      <c r="B151" s="891"/>
      <c r="E151" s="870"/>
    </row>
    <row r="152" spans="1:5" x14ac:dyDescent="0.25">
      <c r="A152" s="891"/>
      <c r="B152" s="891"/>
    </row>
    <row r="153" spans="1:5" x14ac:dyDescent="0.25">
      <c r="A153" s="891"/>
      <c r="B153" s="891"/>
      <c r="C153" s="870"/>
      <c r="D153" s="870"/>
      <c r="E153" s="870"/>
    </row>
    <row r="154" spans="1:5" x14ac:dyDescent="0.25">
      <c r="A154" s="891"/>
      <c r="B154" s="891"/>
    </row>
    <row r="155" spans="1:5" x14ac:dyDescent="0.25">
      <c r="A155" s="891"/>
      <c r="B155" s="891"/>
    </row>
    <row r="156" spans="1:5" x14ac:dyDescent="0.25">
      <c r="A156" s="891"/>
      <c r="B156" s="891"/>
    </row>
    <row r="157" spans="1:5" x14ac:dyDescent="0.25">
      <c r="A157" s="891"/>
      <c r="B157" s="891"/>
      <c r="C157" s="870"/>
      <c r="D157" s="870"/>
      <c r="E157" s="870"/>
    </row>
    <row r="158" spans="1:5" x14ac:dyDescent="0.25">
      <c r="A158" s="891"/>
      <c r="B158" s="891"/>
    </row>
  </sheetData>
  <mergeCells count="8">
    <mergeCell ref="A2:B2"/>
    <mergeCell ref="A3:F3"/>
    <mergeCell ref="A4:F4"/>
    <mergeCell ref="A6:A7"/>
    <mergeCell ref="B6:B7"/>
    <mergeCell ref="C6:D6"/>
    <mergeCell ref="E6:E7"/>
    <mergeCell ref="F6:F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workbookViewId="0"/>
  </sheetViews>
  <sheetFormatPr defaultColWidth="10.88671875" defaultRowHeight="15" x14ac:dyDescent="0.25"/>
  <cols>
    <col min="1" max="1" width="49.44140625" style="894" customWidth="1"/>
    <col min="2" max="2" width="10.33203125" style="894" customWidth="1"/>
    <col min="3" max="3" width="11" style="894" bestFit="1" customWidth="1"/>
    <col min="4" max="4" width="14.21875" style="894" customWidth="1"/>
    <col min="5" max="5" width="10.77734375" style="894" customWidth="1"/>
    <col min="6" max="7" width="10.88671875" style="894"/>
    <col min="8" max="8" width="11" style="894" customWidth="1"/>
    <col min="9" max="9" width="7.88671875" style="894" customWidth="1"/>
    <col min="10" max="12" width="12.33203125" style="894" customWidth="1"/>
    <col min="13" max="13" width="12" style="894" customWidth="1"/>
    <col min="14" max="256" width="10.88671875" style="894"/>
    <col min="257" max="257" width="49.44140625" style="894" customWidth="1"/>
    <col min="258" max="258" width="10.33203125" style="894" customWidth="1"/>
    <col min="259" max="259" width="11" style="894" bestFit="1" customWidth="1"/>
    <col min="260" max="260" width="14.21875" style="894" customWidth="1"/>
    <col min="261" max="261" width="10.77734375" style="894" customWidth="1"/>
    <col min="262" max="263" width="10.88671875" style="894"/>
    <col min="264" max="264" width="11" style="894" customWidth="1"/>
    <col min="265" max="265" width="7.88671875" style="894" customWidth="1"/>
    <col min="266" max="268" width="12.33203125" style="894" customWidth="1"/>
    <col min="269" max="269" width="12" style="894" customWidth="1"/>
    <col min="270" max="512" width="10.88671875" style="894"/>
    <col min="513" max="513" width="49.44140625" style="894" customWidth="1"/>
    <col min="514" max="514" width="10.33203125" style="894" customWidth="1"/>
    <col min="515" max="515" width="11" style="894" bestFit="1" customWidth="1"/>
    <col min="516" max="516" width="14.21875" style="894" customWidth="1"/>
    <col min="517" max="517" width="10.77734375" style="894" customWidth="1"/>
    <col min="518" max="519" width="10.88671875" style="894"/>
    <col min="520" max="520" width="11" style="894" customWidth="1"/>
    <col min="521" max="521" width="7.88671875" style="894" customWidth="1"/>
    <col min="522" max="524" width="12.33203125" style="894" customWidth="1"/>
    <col min="525" max="525" width="12" style="894" customWidth="1"/>
    <col min="526" max="768" width="10.88671875" style="894"/>
    <col min="769" max="769" width="49.44140625" style="894" customWidth="1"/>
    <col min="770" max="770" width="10.33203125" style="894" customWidth="1"/>
    <col min="771" max="771" width="11" style="894" bestFit="1" customWidth="1"/>
    <col min="772" max="772" width="14.21875" style="894" customWidth="1"/>
    <col min="773" max="773" width="10.77734375" style="894" customWidth="1"/>
    <col min="774" max="775" width="10.88671875" style="894"/>
    <col min="776" max="776" width="11" style="894" customWidth="1"/>
    <col min="777" max="777" width="7.88671875" style="894" customWidth="1"/>
    <col min="778" max="780" width="12.33203125" style="894" customWidth="1"/>
    <col min="781" max="781" width="12" style="894" customWidth="1"/>
    <col min="782" max="1024" width="10.88671875" style="894"/>
    <col min="1025" max="1025" width="49.44140625" style="894" customWidth="1"/>
    <col min="1026" max="1026" width="10.33203125" style="894" customWidth="1"/>
    <col min="1027" max="1027" width="11" style="894" bestFit="1" customWidth="1"/>
    <col min="1028" max="1028" width="14.21875" style="894" customWidth="1"/>
    <col min="1029" max="1029" width="10.77734375" style="894" customWidth="1"/>
    <col min="1030" max="1031" width="10.88671875" style="894"/>
    <col min="1032" max="1032" width="11" style="894" customWidth="1"/>
    <col min="1033" max="1033" width="7.88671875" style="894" customWidth="1"/>
    <col min="1034" max="1036" width="12.33203125" style="894" customWidth="1"/>
    <col min="1037" max="1037" width="12" style="894" customWidth="1"/>
    <col min="1038" max="1280" width="10.88671875" style="894"/>
    <col min="1281" max="1281" width="49.44140625" style="894" customWidth="1"/>
    <col min="1282" max="1282" width="10.33203125" style="894" customWidth="1"/>
    <col min="1283" max="1283" width="11" style="894" bestFit="1" customWidth="1"/>
    <col min="1284" max="1284" width="14.21875" style="894" customWidth="1"/>
    <col min="1285" max="1285" width="10.77734375" style="894" customWidth="1"/>
    <col min="1286" max="1287" width="10.88671875" style="894"/>
    <col min="1288" max="1288" width="11" style="894" customWidth="1"/>
    <col min="1289" max="1289" width="7.88671875" style="894" customWidth="1"/>
    <col min="1290" max="1292" width="12.33203125" style="894" customWidth="1"/>
    <col min="1293" max="1293" width="12" style="894" customWidth="1"/>
    <col min="1294" max="1536" width="10.88671875" style="894"/>
    <col min="1537" max="1537" width="49.44140625" style="894" customWidth="1"/>
    <col min="1538" max="1538" width="10.33203125" style="894" customWidth="1"/>
    <col min="1539" max="1539" width="11" style="894" bestFit="1" customWidth="1"/>
    <col min="1540" max="1540" width="14.21875" style="894" customWidth="1"/>
    <col min="1541" max="1541" width="10.77734375" style="894" customWidth="1"/>
    <col min="1542" max="1543" width="10.88671875" style="894"/>
    <col min="1544" max="1544" width="11" style="894" customWidth="1"/>
    <col min="1545" max="1545" width="7.88671875" style="894" customWidth="1"/>
    <col min="1546" max="1548" width="12.33203125" style="894" customWidth="1"/>
    <col min="1549" max="1549" width="12" style="894" customWidth="1"/>
    <col min="1550" max="1792" width="10.88671875" style="894"/>
    <col min="1793" max="1793" width="49.44140625" style="894" customWidth="1"/>
    <col min="1794" max="1794" width="10.33203125" style="894" customWidth="1"/>
    <col min="1795" max="1795" width="11" style="894" bestFit="1" customWidth="1"/>
    <col min="1796" max="1796" width="14.21875" style="894" customWidth="1"/>
    <col min="1797" max="1797" width="10.77734375" style="894" customWidth="1"/>
    <col min="1798" max="1799" width="10.88671875" style="894"/>
    <col min="1800" max="1800" width="11" style="894" customWidth="1"/>
    <col min="1801" max="1801" width="7.88671875" style="894" customWidth="1"/>
    <col min="1802" max="1804" width="12.33203125" style="894" customWidth="1"/>
    <col min="1805" max="1805" width="12" style="894" customWidth="1"/>
    <col min="1806" max="2048" width="10.88671875" style="894"/>
    <col min="2049" max="2049" width="49.44140625" style="894" customWidth="1"/>
    <col min="2050" max="2050" width="10.33203125" style="894" customWidth="1"/>
    <col min="2051" max="2051" width="11" style="894" bestFit="1" customWidth="1"/>
    <col min="2052" max="2052" width="14.21875" style="894" customWidth="1"/>
    <col min="2053" max="2053" width="10.77734375" style="894" customWidth="1"/>
    <col min="2054" max="2055" width="10.88671875" style="894"/>
    <col min="2056" max="2056" width="11" style="894" customWidth="1"/>
    <col min="2057" max="2057" width="7.88671875" style="894" customWidth="1"/>
    <col min="2058" max="2060" width="12.33203125" style="894" customWidth="1"/>
    <col min="2061" max="2061" width="12" style="894" customWidth="1"/>
    <col min="2062" max="2304" width="10.88671875" style="894"/>
    <col min="2305" max="2305" width="49.44140625" style="894" customWidth="1"/>
    <col min="2306" max="2306" width="10.33203125" style="894" customWidth="1"/>
    <col min="2307" max="2307" width="11" style="894" bestFit="1" customWidth="1"/>
    <col min="2308" max="2308" width="14.21875" style="894" customWidth="1"/>
    <col min="2309" max="2309" width="10.77734375" style="894" customWidth="1"/>
    <col min="2310" max="2311" width="10.88671875" style="894"/>
    <col min="2312" max="2312" width="11" style="894" customWidth="1"/>
    <col min="2313" max="2313" width="7.88671875" style="894" customWidth="1"/>
    <col min="2314" max="2316" width="12.33203125" style="894" customWidth="1"/>
    <col min="2317" max="2317" width="12" style="894" customWidth="1"/>
    <col min="2318" max="2560" width="10.88671875" style="894"/>
    <col min="2561" max="2561" width="49.44140625" style="894" customWidth="1"/>
    <col min="2562" max="2562" width="10.33203125" style="894" customWidth="1"/>
    <col min="2563" max="2563" width="11" style="894" bestFit="1" customWidth="1"/>
    <col min="2564" max="2564" width="14.21875" style="894" customWidth="1"/>
    <col min="2565" max="2565" width="10.77734375" style="894" customWidth="1"/>
    <col min="2566" max="2567" width="10.88671875" style="894"/>
    <col min="2568" max="2568" width="11" style="894" customWidth="1"/>
    <col min="2569" max="2569" width="7.88671875" style="894" customWidth="1"/>
    <col min="2570" max="2572" width="12.33203125" style="894" customWidth="1"/>
    <col min="2573" max="2573" width="12" style="894" customWidth="1"/>
    <col min="2574" max="2816" width="10.88671875" style="894"/>
    <col min="2817" max="2817" width="49.44140625" style="894" customWidth="1"/>
    <col min="2818" max="2818" width="10.33203125" style="894" customWidth="1"/>
    <col min="2819" max="2819" width="11" style="894" bestFit="1" customWidth="1"/>
    <col min="2820" max="2820" width="14.21875" style="894" customWidth="1"/>
    <col min="2821" max="2821" width="10.77734375" style="894" customWidth="1"/>
    <col min="2822" max="2823" width="10.88671875" style="894"/>
    <col min="2824" max="2824" width="11" style="894" customWidth="1"/>
    <col min="2825" max="2825" width="7.88671875" style="894" customWidth="1"/>
    <col min="2826" max="2828" width="12.33203125" style="894" customWidth="1"/>
    <col min="2829" max="2829" width="12" style="894" customWidth="1"/>
    <col min="2830" max="3072" width="10.88671875" style="894"/>
    <col min="3073" max="3073" width="49.44140625" style="894" customWidth="1"/>
    <col min="3074" max="3074" width="10.33203125" style="894" customWidth="1"/>
    <col min="3075" max="3075" width="11" style="894" bestFit="1" customWidth="1"/>
    <col min="3076" max="3076" width="14.21875" style="894" customWidth="1"/>
    <col min="3077" max="3077" width="10.77734375" style="894" customWidth="1"/>
    <col min="3078" max="3079" width="10.88671875" style="894"/>
    <col min="3080" max="3080" width="11" style="894" customWidth="1"/>
    <col min="3081" max="3081" width="7.88671875" style="894" customWidth="1"/>
    <col min="3082" max="3084" width="12.33203125" style="894" customWidth="1"/>
    <col min="3085" max="3085" width="12" style="894" customWidth="1"/>
    <col min="3086" max="3328" width="10.88671875" style="894"/>
    <col min="3329" max="3329" width="49.44140625" style="894" customWidth="1"/>
    <col min="3330" max="3330" width="10.33203125" style="894" customWidth="1"/>
    <col min="3331" max="3331" width="11" style="894" bestFit="1" customWidth="1"/>
    <col min="3332" max="3332" width="14.21875" style="894" customWidth="1"/>
    <col min="3333" max="3333" width="10.77734375" style="894" customWidth="1"/>
    <col min="3334" max="3335" width="10.88671875" style="894"/>
    <col min="3336" max="3336" width="11" style="894" customWidth="1"/>
    <col min="3337" max="3337" width="7.88671875" style="894" customWidth="1"/>
    <col min="3338" max="3340" width="12.33203125" style="894" customWidth="1"/>
    <col min="3341" max="3341" width="12" style="894" customWidth="1"/>
    <col min="3342" max="3584" width="10.88671875" style="894"/>
    <col min="3585" max="3585" width="49.44140625" style="894" customWidth="1"/>
    <col min="3586" max="3586" width="10.33203125" style="894" customWidth="1"/>
    <col min="3587" max="3587" width="11" style="894" bestFit="1" customWidth="1"/>
    <col min="3588" max="3588" width="14.21875" style="894" customWidth="1"/>
    <col min="3589" max="3589" width="10.77734375" style="894" customWidth="1"/>
    <col min="3590" max="3591" width="10.88671875" style="894"/>
    <col min="3592" max="3592" width="11" style="894" customWidth="1"/>
    <col min="3593" max="3593" width="7.88671875" style="894" customWidth="1"/>
    <col min="3594" max="3596" width="12.33203125" style="894" customWidth="1"/>
    <col min="3597" max="3597" width="12" style="894" customWidth="1"/>
    <col min="3598" max="3840" width="10.88671875" style="894"/>
    <col min="3841" max="3841" width="49.44140625" style="894" customWidth="1"/>
    <col min="3842" max="3842" width="10.33203125" style="894" customWidth="1"/>
    <col min="3843" max="3843" width="11" style="894" bestFit="1" customWidth="1"/>
    <col min="3844" max="3844" width="14.21875" style="894" customWidth="1"/>
    <col min="3845" max="3845" width="10.77734375" style="894" customWidth="1"/>
    <col min="3846" max="3847" width="10.88671875" style="894"/>
    <col min="3848" max="3848" width="11" style="894" customWidth="1"/>
    <col min="3849" max="3849" width="7.88671875" style="894" customWidth="1"/>
    <col min="3850" max="3852" width="12.33203125" style="894" customWidth="1"/>
    <col min="3853" max="3853" width="12" style="894" customWidth="1"/>
    <col min="3854" max="4096" width="10.88671875" style="894"/>
    <col min="4097" max="4097" width="49.44140625" style="894" customWidth="1"/>
    <col min="4098" max="4098" width="10.33203125" style="894" customWidth="1"/>
    <col min="4099" max="4099" width="11" style="894" bestFit="1" customWidth="1"/>
    <col min="4100" max="4100" width="14.21875" style="894" customWidth="1"/>
    <col min="4101" max="4101" width="10.77734375" style="894" customWidth="1"/>
    <col min="4102" max="4103" width="10.88671875" style="894"/>
    <col min="4104" max="4104" width="11" style="894" customWidth="1"/>
    <col min="4105" max="4105" width="7.88671875" style="894" customWidth="1"/>
    <col min="4106" max="4108" width="12.33203125" style="894" customWidth="1"/>
    <col min="4109" max="4109" width="12" style="894" customWidth="1"/>
    <col min="4110" max="4352" width="10.88671875" style="894"/>
    <col min="4353" max="4353" width="49.44140625" style="894" customWidth="1"/>
    <col min="4354" max="4354" width="10.33203125" style="894" customWidth="1"/>
    <col min="4355" max="4355" width="11" style="894" bestFit="1" customWidth="1"/>
    <col min="4356" max="4356" width="14.21875" style="894" customWidth="1"/>
    <col min="4357" max="4357" width="10.77734375" style="894" customWidth="1"/>
    <col min="4358" max="4359" width="10.88671875" style="894"/>
    <col min="4360" max="4360" width="11" style="894" customWidth="1"/>
    <col min="4361" max="4361" width="7.88671875" style="894" customWidth="1"/>
    <col min="4362" max="4364" width="12.33203125" style="894" customWidth="1"/>
    <col min="4365" max="4365" width="12" style="894" customWidth="1"/>
    <col min="4366" max="4608" width="10.88671875" style="894"/>
    <col min="4609" max="4609" width="49.44140625" style="894" customWidth="1"/>
    <col min="4610" max="4610" width="10.33203125" style="894" customWidth="1"/>
    <col min="4611" max="4611" width="11" style="894" bestFit="1" customWidth="1"/>
    <col min="4612" max="4612" width="14.21875" style="894" customWidth="1"/>
    <col min="4613" max="4613" width="10.77734375" style="894" customWidth="1"/>
    <col min="4614" max="4615" width="10.88671875" style="894"/>
    <col min="4616" max="4616" width="11" style="894" customWidth="1"/>
    <col min="4617" max="4617" width="7.88671875" style="894" customWidth="1"/>
    <col min="4618" max="4620" width="12.33203125" style="894" customWidth="1"/>
    <col min="4621" max="4621" width="12" style="894" customWidth="1"/>
    <col min="4622" max="4864" width="10.88671875" style="894"/>
    <col min="4865" max="4865" width="49.44140625" style="894" customWidth="1"/>
    <col min="4866" max="4866" width="10.33203125" style="894" customWidth="1"/>
    <col min="4867" max="4867" width="11" style="894" bestFit="1" customWidth="1"/>
    <col min="4868" max="4868" width="14.21875" style="894" customWidth="1"/>
    <col min="4869" max="4869" width="10.77734375" style="894" customWidth="1"/>
    <col min="4870" max="4871" width="10.88671875" style="894"/>
    <col min="4872" max="4872" width="11" style="894" customWidth="1"/>
    <col min="4873" max="4873" width="7.88671875" style="894" customWidth="1"/>
    <col min="4874" max="4876" width="12.33203125" style="894" customWidth="1"/>
    <col min="4877" max="4877" width="12" style="894" customWidth="1"/>
    <col min="4878" max="5120" width="10.88671875" style="894"/>
    <col min="5121" max="5121" width="49.44140625" style="894" customWidth="1"/>
    <col min="5122" max="5122" width="10.33203125" style="894" customWidth="1"/>
    <col min="5123" max="5123" width="11" style="894" bestFit="1" customWidth="1"/>
    <col min="5124" max="5124" width="14.21875" style="894" customWidth="1"/>
    <col min="5125" max="5125" width="10.77734375" style="894" customWidth="1"/>
    <col min="5126" max="5127" width="10.88671875" style="894"/>
    <col min="5128" max="5128" width="11" style="894" customWidth="1"/>
    <col min="5129" max="5129" width="7.88671875" style="894" customWidth="1"/>
    <col min="5130" max="5132" width="12.33203125" style="894" customWidth="1"/>
    <col min="5133" max="5133" width="12" style="894" customWidth="1"/>
    <col min="5134" max="5376" width="10.88671875" style="894"/>
    <col min="5377" max="5377" width="49.44140625" style="894" customWidth="1"/>
    <col min="5378" max="5378" width="10.33203125" style="894" customWidth="1"/>
    <col min="5379" max="5379" width="11" style="894" bestFit="1" customWidth="1"/>
    <col min="5380" max="5380" width="14.21875" style="894" customWidth="1"/>
    <col min="5381" max="5381" width="10.77734375" style="894" customWidth="1"/>
    <col min="5382" max="5383" width="10.88671875" style="894"/>
    <col min="5384" max="5384" width="11" style="894" customWidth="1"/>
    <col min="5385" max="5385" width="7.88671875" style="894" customWidth="1"/>
    <col min="5386" max="5388" width="12.33203125" style="894" customWidth="1"/>
    <col min="5389" max="5389" width="12" style="894" customWidth="1"/>
    <col min="5390" max="5632" width="10.88671875" style="894"/>
    <col min="5633" max="5633" width="49.44140625" style="894" customWidth="1"/>
    <col min="5634" max="5634" width="10.33203125" style="894" customWidth="1"/>
    <col min="5635" max="5635" width="11" style="894" bestFit="1" customWidth="1"/>
    <col min="5636" max="5636" width="14.21875" style="894" customWidth="1"/>
    <col min="5637" max="5637" width="10.77734375" style="894" customWidth="1"/>
    <col min="5638" max="5639" width="10.88671875" style="894"/>
    <col min="5640" max="5640" width="11" style="894" customWidth="1"/>
    <col min="5641" max="5641" width="7.88671875" style="894" customWidth="1"/>
    <col min="5642" max="5644" width="12.33203125" style="894" customWidth="1"/>
    <col min="5645" max="5645" width="12" style="894" customWidth="1"/>
    <col min="5646" max="5888" width="10.88671875" style="894"/>
    <col min="5889" max="5889" width="49.44140625" style="894" customWidth="1"/>
    <col min="5890" max="5890" width="10.33203125" style="894" customWidth="1"/>
    <col min="5891" max="5891" width="11" style="894" bestFit="1" customWidth="1"/>
    <col min="5892" max="5892" width="14.21875" style="894" customWidth="1"/>
    <col min="5893" max="5893" width="10.77734375" style="894" customWidth="1"/>
    <col min="5894" max="5895" width="10.88671875" style="894"/>
    <col min="5896" max="5896" width="11" style="894" customWidth="1"/>
    <col min="5897" max="5897" width="7.88671875" style="894" customWidth="1"/>
    <col min="5898" max="5900" width="12.33203125" style="894" customWidth="1"/>
    <col min="5901" max="5901" width="12" style="894" customWidth="1"/>
    <col min="5902" max="6144" width="10.88671875" style="894"/>
    <col min="6145" max="6145" width="49.44140625" style="894" customWidth="1"/>
    <col min="6146" max="6146" width="10.33203125" style="894" customWidth="1"/>
    <col min="6147" max="6147" width="11" style="894" bestFit="1" customWidth="1"/>
    <col min="6148" max="6148" width="14.21875" style="894" customWidth="1"/>
    <col min="6149" max="6149" width="10.77734375" style="894" customWidth="1"/>
    <col min="6150" max="6151" width="10.88671875" style="894"/>
    <col min="6152" max="6152" width="11" style="894" customWidth="1"/>
    <col min="6153" max="6153" width="7.88671875" style="894" customWidth="1"/>
    <col min="6154" max="6156" width="12.33203125" style="894" customWidth="1"/>
    <col min="6157" max="6157" width="12" style="894" customWidth="1"/>
    <col min="6158" max="6400" width="10.88671875" style="894"/>
    <col min="6401" max="6401" width="49.44140625" style="894" customWidth="1"/>
    <col min="6402" max="6402" width="10.33203125" style="894" customWidth="1"/>
    <col min="6403" max="6403" width="11" style="894" bestFit="1" customWidth="1"/>
    <col min="6404" max="6404" width="14.21875" style="894" customWidth="1"/>
    <col min="6405" max="6405" width="10.77734375" style="894" customWidth="1"/>
    <col min="6406" max="6407" width="10.88671875" style="894"/>
    <col min="6408" max="6408" width="11" style="894" customWidth="1"/>
    <col min="6409" max="6409" width="7.88671875" style="894" customWidth="1"/>
    <col min="6410" max="6412" width="12.33203125" style="894" customWidth="1"/>
    <col min="6413" max="6413" width="12" style="894" customWidth="1"/>
    <col min="6414" max="6656" width="10.88671875" style="894"/>
    <col min="6657" max="6657" width="49.44140625" style="894" customWidth="1"/>
    <col min="6658" max="6658" width="10.33203125" style="894" customWidth="1"/>
    <col min="6659" max="6659" width="11" style="894" bestFit="1" customWidth="1"/>
    <col min="6660" max="6660" width="14.21875" style="894" customWidth="1"/>
    <col min="6661" max="6661" width="10.77734375" style="894" customWidth="1"/>
    <col min="6662" max="6663" width="10.88671875" style="894"/>
    <col min="6664" max="6664" width="11" style="894" customWidth="1"/>
    <col min="6665" max="6665" width="7.88671875" style="894" customWidth="1"/>
    <col min="6666" max="6668" width="12.33203125" style="894" customWidth="1"/>
    <col min="6669" max="6669" width="12" style="894" customWidth="1"/>
    <col min="6670" max="6912" width="10.88671875" style="894"/>
    <col min="6913" max="6913" width="49.44140625" style="894" customWidth="1"/>
    <col min="6914" max="6914" width="10.33203125" style="894" customWidth="1"/>
    <col min="6915" max="6915" width="11" style="894" bestFit="1" customWidth="1"/>
    <col min="6916" max="6916" width="14.21875" style="894" customWidth="1"/>
    <col min="6917" max="6917" width="10.77734375" style="894" customWidth="1"/>
    <col min="6918" max="6919" width="10.88671875" style="894"/>
    <col min="6920" max="6920" width="11" style="894" customWidth="1"/>
    <col min="6921" max="6921" width="7.88671875" style="894" customWidth="1"/>
    <col min="6922" max="6924" width="12.33203125" style="894" customWidth="1"/>
    <col min="6925" max="6925" width="12" style="894" customWidth="1"/>
    <col min="6926" max="7168" width="10.88671875" style="894"/>
    <col min="7169" max="7169" width="49.44140625" style="894" customWidth="1"/>
    <col min="7170" max="7170" width="10.33203125" style="894" customWidth="1"/>
    <col min="7171" max="7171" width="11" style="894" bestFit="1" customWidth="1"/>
    <col min="7172" max="7172" width="14.21875" style="894" customWidth="1"/>
    <col min="7173" max="7173" width="10.77734375" style="894" customWidth="1"/>
    <col min="7174" max="7175" width="10.88671875" style="894"/>
    <col min="7176" max="7176" width="11" style="894" customWidth="1"/>
    <col min="7177" max="7177" width="7.88671875" style="894" customWidth="1"/>
    <col min="7178" max="7180" width="12.33203125" style="894" customWidth="1"/>
    <col min="7181" max="7181" width="12" style="894" customWidth="1"/>
    <col min="7182" max="7424" width="10.88671875" style="894"/>
    <col min="7425" max="7425" width="49.44140625" style="894" customWidth="1"/>
    <col min="7426" max="7426" width="10.33203125" style="894" customWidth="1"/>
    <col min="7427" max="7427" width="11" style="894" bestFit="1" customWidth="1"/>
    <col min="7428" max="7428" width="14.21875" style="894" customWidth="1"/>
    <col min="7429" max="7429" width="10.77734375" style="894" customWidth="1"/>
    <col min="7430" max="7431" width="10.88671875" style="894"/>
    <col min="7432" max="7432" width="11" style="894" customWidth="1"/>
    <col min="7433" max="7433" width="7.88671875" style="894" customWidth="1"/>
    <col min="7434" max="7436" width="12.33203125" style="894" customWidth="1"/>
    <col min="7437" max="7437" width="12" style="894" customWidth="1"/>
    <col min="7438" max="7680" width="10.88671875" style="894"/>
    <col min="7681" max="7681" width="49.44140625" style="894" customWidth="1"/>
    <col min="7682" max="7682" width="10.33203125" style="894" customWidth="1"/>
    <col min="7683" max="7683" width="11" style="894" bestFit="1" customWidth="1"/>
    <col min="7684" max="7684" width="14.21875" style="894" customWidth="1"/>
    <col min="7685" max="7685" width="10.77734375" style="894" customWidth="1"/>
    <col min="7686" max="7687" width="10.88671875" style="894"/>
    <col min="7688" max="7688" width="11" style="894" customWidth="1"/>
    <col min="7689" max="7689" width="7.88671875" style="894" customWidth="1"/>
    <col min="7690" max="7692" width="12.33203125" style="894" customWidth="1"/>
    <col min="7693" max="7693" width="12" style="894" customWidth="1"/>
    <col min="7694" max="7936" width="10.88671875" style="894"/>
    <col min="7937" max="7937" width="49.44140625" style="894" customWidth="1"/>
    <col min="7938" max="7938" width="10.33203125" style="894" customWidth="1"/>
    <col min="7939" max="7939" width="11" style="894" bestFit="1" customWidth="1"/>
    <col min="7940" max="7940" width="14.21875" style="894" customWidth="1"/>
    <col min="7941" max="7941" width="10.77734375" style="894" customWidth="1"/>
    <col min="7942" max="7943" width="10.88671875" style="894"/>
    <col min="7944" max="7944" width="11" style="894" customWidth="1"/>
    <col min="7945" max="7945" width="7.88671875" style="894" customWidth="1"/>
    <col min="7946" max="7948" width="12.33203125" style="894" customWidth="1"/>
    <col min="7949" max="7949" width="12" style="894" customWidth="1"/>
    <col min="7950" max="8192" width="10.88671875" style="894"/>
    <col min="8193" max="8193" width="49.44140625" style="894" customWidth="1"/>
    <col min="8194" max="8194" width="10.33203125" style="894" customWidth="1"/>
    <col min="8195" max="8195" width="11" style="894" bestFit="1" customWidth="1"/>
    <col min="8196" max="8196" width="14.21875" style="894" customWidth="1"/>
    <col min="8197" max="8197" width="10.77734375" style="894" customWidth="1"/>
    <col min="8198" max="8199" width="10.88671875" style="894"/>
    <col min="8200" max="8200" width="11" style="894" customWidth="1"/>
    <col min="8201" max="8201" width="7.88671875" style="894" customWidth="1"/>
    <col min="8202" max="8204" width="12.33203125" style="894" customWidth="1"/>
    <col min="8205" max="8205" width="12" style="894" customWidth="1"/>
    <col min="8206" max="8448" width="10.88671875" style="894"/>
    <col min="8449" max="8449" width="49.44140625" style="894" customWidth="1"/>
    <col min="8450" max="8450" width="10.33203125" style="894" customWidth="1"/>
    <col min="8451" max="8451" width="11" style="894" bestFit="1" customWidth="1"/>
    <col min="8452" max="8452" width="14.21875" style="894" customWidth="1"/>
    <col min="8453" max="8453" width="10.77734375" style="894" customWidth="1"/>
    <col min="8454" max="8455" width="10.88671875" style="894"/>
    <col min="8456" max="8456" width="11" style="894" customWidth="1"/>
    <col min="8457" max="8457" width="7.88671875" style="894" customWidth="1"/>
    <col min="8458" max="8460" width="12.33203125" style="894" customWidth="1"/>
    <col min="8461" max="8461" width="12" style="894" customWidth="1"/>
    <col min="8462" max="8704" width="10.88671875" style="894"/>
    <col min="8705" max="8705" width="49.44140625" style="894" customWidth="1"/>
    <col min="8706" max="8706" width="10.33203125" style="894" customWidth="1"/>
    <col min="8707" max="8707" width="11" style="894" bestFit="1" customWidth="1"/>
    <col min="8708" max="8708" width="14.21875" style="894" customWidth="1"/>
    <col min="8709" max="8709" width="10.77734375" style="894" customWidth="1"/>
    <col min="8710" max="8711" width="10.88671875" style="894"/>
    <col min="8712" max="8712" width="11" style="894" customWidth="1"/>
    <col min="8713" max="8713" width="7.88671875" style="894" customWidth="1"/>
    <col min="8714" max="8716" width="12.33203125" style="894" customWidth="1"/>
    <col min="8717" max="8717" width="12" style="894" customWidth="1"/>
    <col min="8718" max="8960" width="10.88671875" style="894"/>
    <col min="8961" max="8961" width="49.44140625" style="894" customWidth="1"/>
    <col min="8962" max="8962" width="10.33203125" style="894" customWidth="1"/>
    <col min="8963" max="8963" width="11" style="894" bestFit="1" customWidth="1"/>
    <col min="8964" max="8964" width="14.21875" style="894" customWidth="1"/>
    <col min="8965" max="8965" width="10.77734375" style="894" customWidth="1"/>
    <col min="8966" max="8967" width="10.88671875" style="894"/>
    <col min="8968" max="8968" width="11" style="894" customWidth="1"/>
    <col min="8969" max="8969" width="7.88671875" style="894" customWidth="1"/>
    <col min="8970" max="8972" width="12.33203125" style="894" customWidth="1"/>
    <col min="8973" max="8973" width="12" style="894" customWidth="1"/>
    <col min="8974" max="9216" width="10.88671875" style="894"/>
    <col min="9217" max="9217" width="49.44140625" style="894" customWidth="1"/>
    <col min="9218" max="9218" width="10.33203125" style="894" customWidth="1"/>
    <col min="9219" max="9219" width="11" style="894" bestFit="1" customWidth="1"/>
    <col min="9220" max="9220" width="14.21875" style="894" customWidth="1"/>
    <col min="9221" max="9221" width="10.77734375" style="894" customWidth="1"/>
    <col min="9222" max="9223" width="10.88671875" style="894"/>
    <col min="9224" max="9224" width="11" style="894" customWidth="1"/>
    <col min="9225" max="9225" width="7.88671875" style="894" customWidth="1"/>
    <col min="9226" max="9228" width="12.33203125" style="894" customWidth="1"/>
    <col min="9229" max="9229" width="12" style="894" customWidth="1"/>
    <col min="9230" max="9472" width="10.88671875" style="894"/>
    <col min="9473" max="9473" width="49.44140625" style="894" customWidth="1"/>
    <col min="9474" max="9474" width="10.33203125" style="894" customWidth="1"/>
    <col min="9475" max="9475" width="11" style="894" bestFit="1" customWidth="1"/>
    <col min="9476" max="9476" width="14.21875" style="894" customWidth="1"/>
    <col min="9477" max="9477" width="10.77734375" style="894" customWidth="1"/>
    <col min="9478" max="9479" width="10.88671875" style="894"/>
    <col min="9480" max="9480" width="11" style="894" customWidth="1"/>
    <col min="9481" max="9481" width="7.88671875" style="894" customWidth="1"/>
    <col min="9482" max="9484" width="12.33203125" style="894" customWidth="1"/>
    <col min="9485" max="9485" width="12" style="894" customWidth="1"/>
    <col min="9486" max="9728" width="10.88671875" style="894"/>
    <col min="9729" max="9729" width="49.44140625" style="894" customWidth="1"/>
    <col min="9730" max="9730" width="10.33203125" style="894" customWidth="1"/>
    <col min="9731" max="9731" width="11" style="894" bestFit="1" customWidth="1"/>
    <col min="9732" max="9732" width="14.21875" style="894" customWidth="1"/>
    <col min="9733" max="9733" width="10.77734375" style="894" customWidth="1"/>
    <col min="9734" max="9735" width="10.88671875" style="894"/>
    <col min="9736" max="9736" width="11" style="894" customWidth="1"/>
    <col min="9737" max="9737" width="7.88671875" style="894" customWidth="1"/>
    <col min="9738" max="9740" width="12.33203125" style="894" customWidth="1"/>
    <col min="9741" max="9741" width="12" style="894" customWidth="1"/>
    <col min="9742" max="9984" width="10.88671875" style="894"/>
    <col min="9985" max="9985" width="49.44140625" style="894" customWidth="1"/>
    <col min="9986" max="9986" width="10.33203125" style="894" customWidth="1"/>
    <col min="9987" max="9987" width="11" style="894" bestFit="1" customWidth="1"/>
    <col min="9988" max="9988" width="14.21875" style="894" customWidth="1"/>
    <col min="9989" max="9989" width="10.77734375" style="894" customWidth="1"/>
    <col min="9990" max="9991" width="10.88671875" style="894"/>
    <col min="9992" max="9992" width="11" style="894" customWidth="1"/>
    <col min="9993" max="9993" width="7.88671875" style="894" customWidth="1"/>
    <col min="9994" max="9996" width="12.33203125" style="894" customWidth="1"/>
    <col min="9997" max="9997" width="12" style="894" customWidth="1"/>
    <col min="9998" max="10240" width="10.88671875" style="894"/>
    <col min="10241" max="10241" width="49.44140625" style="894" customWidth="1"/>
    <col min="10242" max="10242" width="10.33203125" style="894" customWidth="1"/>
    <col min="10243" max="10243" width="11" style="894" bestFit="1" customWidth="1"/>
    <col min="10244" max="10244" width="14.21875" style="894" customWidth="1"/>
    <col min="10245" max="10245" width="10.77734375" style="894" customWidth="1"/>
    <col min="10246" max="10247" width="10.88671875" style="894"/>
    <col min="10248" max="10248" width="11" style="894" customWidth="1"/>
    <col min="10249" max="10249" width="7.88671875" style="894" customWidth="1"/>
    <col min="10250" max="10252" width="12.33203125" style="894" customWidth="1"/>
    <col min="10253" max="10253" width="12" style="894" customWidth="1"/>
    <col min="10254" max="10496" width="10.88671875" style="894"/>
    <col min="10497" max="10497" width="49.44140625" style="894" customWidth="1"/>
    <col min="10498" max="10498" width="10.33203125" style="894" customWidth="1"/>
    <col min="10499" max="10499" width="11" style="894" bestFit="1" customWidth="1"/>
    <col min="10500" max="10500" width="14.21875" style="894" customWidth="1"/>
    <col min="10501" max="10501" width="10.77734375" style="894" customWidth="1"/>
    <col min="10502" max="10503" width="10.88671875" style="894"/>
    <col min="10504" max="10504" width="11" style="894" customWidth="1"/>
    <col min="10505" max="10505" width="7.88671875" style="894" customWidth="1"/>
    <col min="10506" max="10508" width="12.33203125" style="894" customWidth="1"/>
    <col min="10509" max="10509" width="12" style="894" customWidth="1"/>
    <col min="10510" max="10752" width="10.88671875" style="894"/>
    <col min="10753" max="10753" width="49.44140625" style="894" customWidth="1"/>
    <col min="10754" max="10754" width="10.33203125" style="894" customWidth="1"/>
    <col min="10755" max="10755" width="11" style="894" bestFit="1" customWidth="1"/>
    <col min="10756" max="10756" width="14.21875" style="894" customWidth="1"/>
    <col min="10757" max="10757" width="10.77734375" style="894" customWidth="1"/>
    <col min="10758" max="10759" width="10.88671875" style="894"/>
    <col min="10760" max="10760" width="11" style="894" customWidth="1"/>
    <col min="10761" max="10761" width="7.88671875" style="894" customWidth="1"/>
    <col min="10762" max="10764" width="12.33203125" style="894" customWidth="1"/>
    <col min="10765" max="10765" width="12" style="894" customWidth="1"/>
    <col min="10766" max="11008" width="10.88671875" style="894"/>
    <col min="11009" max="11009" width="49.44140625" style="894" customWidth="1"/>
    <col min="11010" max="11010" width="10.33203125" style="894" customWidth="1"/>
    <col min="11011" max="11011" width="11" style="894" bestFit="1" customWidth="1"/>
    <col min="11012" max="11012" width="14.21875" style="894" customWidth="1"/>
    <col min="11013" max="11013" width="10.77734375" style="894" customWidth="1"/>
    <col min="11014" max="11015" width="10.88671875" style="894"/>
    <col min="11016" max="11016" width="11" style="894" customWidth="1"/>
    <col min="11017" max="11017" width="7.88671875" style="894" customWidth="1"/>
    <col min="11018" max="11020" width="12.33203125" style="894" customWidth="1"/>
    <col min="11021" max="11021" width="12" style="894" customWidth="1"/>
    <col min="11022" max="11264" width="10.88671875" style="894"/>
    <col min="11265" max="11265" width="49.44140625" style="894" customWidth="1"/>
    <col min="11266" max="11266" width="10.33203125" style="894" customWidth="1"/>
    <col min="11267" max="11267" width="11" style="894" bestFit="1" customWidth="1"/>
    <col min="11268" max="11268" width="14.21875" style="894" customWidth="1"/>
    <col min="11269" max="11269" width="10.77734375" style="894" customWidth="1"/>
    <col min="11270" max="11271" width="10.88671875" style="894"/>
    <col min="11272" max="11272" width="11" style="894" customWidth="1"/>
    <col min="11273" max="11273" width="7.88671875" style="894" customWidth="1"/>
    <col min="11274" max="11276" width="12.33203125" style="894" customWidth="1"/>
    <col min="11277" max="11277" width="12" style="894" customWidth="1"/>
    <col min="11278" max="11520" width="10.88671875" style="894"/>
    <col min="11521" max="11521" width="49.44140625" style="894" customWidth="1"/>
    <col min="11522" max="11522" width="10.33203125" style="894" customWidth="1"/>
    <col min="11523" max="11523" width="11" style="894" bestFit="1" customWidth="1"/>
    <col min="11524" max="11524" width="14.21875" style="894" customWidth="1"/>
    <col min="11525" max="11525" width="10.77734375" style="894" customWidth="1"/>
    <col min="11526" max="11527" width="10.88671875" style="894"/>
    <col min="11528" max="11528" width="11" style="894" customWidth="1"/>
    <col min="11529" max="11529" width="7.88671875" style="894" customWidth="1"/>
    <col min="11530" max="11532" width="12.33203125" style="894" customWidth="1"/>
    <col min="11533" max="11533" width="12" style="894" customWidth="1"/>
    <col min="11534" max="11776" width="10.88671875" style="894"/>
    <col min="11777" max="11777" width="49.44140625" style="894" customWidth="1"/>
    <col min="11778" max="11778" width="10.33203125" style="894" customWidth="1"/>
    <col min="11779" max="11779" width="11" style="894" bestFit="1" customWidth="1"/>
    <col min="11780" max="11780" width="14.21875" style="894" customWidth="1"/>
    <col min="11781" max="11781" width="10.77734375" style="894" customWidth="1"/>
    <col min="11782" max="11783" width="10.88671875" style="894"/>
    <col min="11784" max="11784" width="11" style="894" customWidth="1"/>
    <col min="11785" max="11785" width="7.88671875" style="894" customWidth="1"/>
    <col min="11786" max="11788" width="12.33203125" style="894" customWidth="1"/>
    <col min="11789" max="11789" width="12" style="894" customWidth="1"/>
    <col min="11790" max="12032" width="10.88671875" style="894"/>
    <col min="12033" max="12033" width="49.44140625" style="894" customWidth="1"/>
    <col min="12034" max="12034" width="10.33203125" style="894" customWidth="1"/>
    <col min="12035" max="12035" width="11" style="894" bestFit="1" customWidth="1"/>
    <col min="12036" max="12036" width="14.21875" style="894" customWidth="1"/>
    <col min="12037" max="12037" width="10.77734375" style="894" customWidth="1"/>
    <col min="12038" max="12039" width="10.88671875" style="894"/>
    <col min="12040" max="12040" width="11" style="894" customWidth="1"/>
    <col min="12041" max="12041" width="7.88671875" style="894" customWidth="1"/>
    <col min="12042" max="12044" width="12.33203125" style="894" customWidth="1"/>
    <col min="12045" max="12045" width="12" style="894" customWidth="1"/>
    <col min="12046" max="12288" width="10.88671875" style="894"/>
    <col min="12289" max="12289" width="49.44140625" style="894" customWidth="1"/>
    <col min="12290" max="12290" width="10.33203125" style="894" customWidth="1"/>
    <col min="12291" max="12291" width="11" style="894" bestFit="1" customWidth="1"/>
    <col min="12292" max="12292" width="14.21875" style="894" customWidth="1"/>
    <col min="12293" max="12293" width="10.77734375" style="894" customWidth="1"/>
    <col min="12294" max="12295" width="10.88671875" style="894"/>
    <col min="12296" max="12296" width="11" style="894" customWidth="1"/>
    <col min="12297" max="12297" width="7.88671875" style="894" customWidth="1"/>
    <col min="12298" max="12300" width="12.33203125" style="894" customWidth="1"/>
    <col min="12301" max="12301" width="12" style="894" customWidth="1"/>
    <col min="12302" max="12544" width="10.88671875" style="894"/>
    <col min="12545" max="12545" width="49.44140625" style="894" customWidth="1"/>
    <col min="12546" max="12546" width="10.33203125" style="894" customWidth="1"/>
    <col min="12547" max="12547" width="11" style="894" bestFit="1" customWidth="1"/>
    <col min="12548" max="12548" width="14.21875" style="894" customWidth="1"/>
    <col min="12549" max="12549" width="10.77734375" style="894" customWidth="1"/>
    <col min="12550" max="12551" width="10.88671875" style="894"/>
    <col min="12552" max="12552" width="11" style="894" customWidth="1"/>
    <col min="12553" max="12553" width="7.88671875" style="894" customWidth="1"/>
    <col min="12554" max="12556" width="12.33203125" style="894" customWidth="1"/>
    <col min="12557" max="12557" width="12" style="894" customWidth="1"/>
    <col min="12558" max="12800" width="10.88671875" style="894"/>
    <col min="12801" max="12801" width="49.44140625" style="894" customWidth="1"/>
    <col min="12802" max="12802" width="10.33203125" style="894" customWidth="1"/>
    <col min="12803" max="12803" width="11" style="894" bestFit="1" customWidth="1"/>
    <col min="12804" max="12804" width="14.21875" style="894" customWidth="1"/>
    <col min="12805" max="12805" width="10.77734375" style="894" customWidth="1"/>
    <col min="12806" max="12807" width="10.88671875" style="894"/>
    <col min="12808" max="12808" width="11" style="894" customWidth="1"/>
    <col min="12809" max="12809" width="7.88671875" style="894" customWidth="1"/>
    <col min="12810" max="12812" width="12.33203125" style="894" customWidth="1"/>
    <col min="12813" max="12813" width="12" style="894" customWidth="1"/>
    <col min="12814" max="13056" width="10.88671875" style="894"/>
    <col min="13057" max="13057" width="49.44140625" style="894" customWidth="1"/>
    <col min="13058" max="13058" width="10.33203125" style="894" customWidth="1"/>
    <col min="13059" max="13059" width="11" style="894" bestFit="1" customWidth="1"/>
    <col min="13060" max="13060" width="14.21875" style="894" customWidth="1"/>
    <col min="13061" max="13061" width="10.77734375" style="894" customWidth="1"/>
    <col min="13062" max="13063" width="10.88671875" style="894"/>
    <col min="13064" max="13064" width="11" style="894" customWidth="1"/>
    <col min="13065" max="13065" width="7.88671875" style="894" customWidth="1"/>
    <col min="13066" max="13068" width="12.33203125" style="894" customWidth="1"/>
    <col min="13069" max="13069" width="12" style="894" customWidth="1"/>
    <col min="13070" max="13312" width="10.88671875" style="894"/>
    <col min="13313" max="13313" width="49.44140625" style="894" customWidth="1"/>
    <col min="13314" max="13314" width="10.33203125" style="894" customWidth="1"/>
    <col min="13315" max="13315" width="11" style="894" bestFit="1" customWidth="1"/>
    <col min="13316" max="13316" width="14.21875" style="894" customWidth="1"/>
    <col min="13317" max="13317" width="10.77734375" style="894" customWidth="1"/>
    <col min="13318" max="13319" width="10.88671875" style="894"/>
    <col min="13320" max="13320" width="11" style="894" customWidth="1"/>
    <col min="13321" max="13321" width="7.88671875" style="894" customWidth="1"/>
    <col min="13322" max="13324" width="12.33203125" style="894" customWidth="1"/>
    <col min="13325" max="13325" width="12" style="894" customWidth="1"/>
    <col min="13326" max="13568" width="10.88671875" style="894"/>
    <col min="13569" max="13569" width="49.44140625" style="894" customWidth="1"/>
    <col min="13570" max="13570" width="10.33203125" style="894" customWidth="1"/>
    <col min="13571" max="13571" width="11" style="894" bestFit="1" customWidth="1"/>
    <col min="13572" max="13572" width="14.21875" style="894" customWidth="1"/>
    <col min="13573" max="13573" width="10.77734375" style="894" customWidth="1"/>
    <col min="13574" max="13575" width="10.88671875" style="894"/>
    <col min="13576" max="13576" width="11" style="894" customWidth="1"/>
    <col min="13577" max="13577" width="7.88671875" style="894" customWidth="1"/>
    <col min="13578" max="13580" width="12.33203125" style="894" customWidth="1"/>
    <col min="13581" max="13581" width="12" style="894" customWidth="1"/>
    <col min="13582" max="13824" width="10.88671875" style="894"/>
    <col min="13825" max="13825" width="49.44140625" style="894" customWidth="1"/>
    <col min="13826" max="13826" width="10.33203125" style="894" customWidth="1"/>
    <col min="13827" max="13827" width="11" style="894" bestFit="1" customWidth="1"/>
    <col min="13828" max="13828" width="14.21875" style="894" customWidth="1"/>
    <col min="13829" max="13829" width="10.77734375" style="894" customWidth="1"/>
    <col min="13830" max="13831" width="10.88671875" style="894"/>
    <col min="13832" max="13832" width="11" style="894" customWidth="1"/>
    <col min="13833" max="13833" width="7.88671875" style="894" customWidth="1"/>
    <col min="13834" max="13836" width="12.33203125" style="894" customWidth="1"/>
    <col min="13837" max="13837" width="12" style="894" customWidth="1"/>
    <col min="13838" max="14080" width="10.88671875" style="894"/>
    <col min="14081" max="14081" width="49.44140625" style="894" customWidth="1"/>
    <col min="14082" max="14082" width="10.33203125" style="894" customWidth="1"/>
    <col min="14083" max="14083" width="11" style="894" bestFit="1" customWidth="1"/>
    <col min="14084" max="14084" width="14.21875" style="894" customWidth="1"/>
    <col min="14085" max="14085" width="10.77734375" style="894" customWidth="1"/>
    <col min="14086" max="14087" width="10.88671875" style="894"/>
    <col min="14088" max="14088" width="11" style="894" customWidth="1"/>
    <col min="14089" max="14089" width="7.88671875" style="894" customWidth="1"/>
    <col min="14090" max="14092" width="12.33203125" style="894" customWidth="1"/>
    <col min="14093" max="14093" width="12" style="894" customWidth="1"/>
    <col min="14094" max="14336" width="10.88671875" style="894"/>
    <col min="14337" max="14337" width="49.44140625" style="894" customWidth="1"/>
    <col min="14338" max="14338" width="10.33203125" style="894" customWidth="1"/>
    <col min="14339" max="14339" width="11" style="894" bestFit="1" customWidth="1"/>
    <col min="14340" max="14340" width="14.21875" style="894" customWidth="1"/>
    <col min="14341" max="14341" width="10.77734375" style="894" customWidth="1"/>
    <col min="14342" max="14343" width="10.88671875" style="894"/>
    <col min="14344" max="14344" width="11" style="894" customWidth="1"/>
    <col min="14345" max="14345" width="7.88671875" style="894" customWidth="1"/>
    <col min="14346" max="14348" width="12.33203125" style="894" customWidth="1"/>
    <col min="14349" max="14349" width="12" style="894" customWidth="1"/>
    <col min="14350" max="14592" width="10.88671875" style="894"/>
    <col min="14593" max="14593" width="49.44140625" style="894" customWidth="1"/>
    <col min="14594" max="14594" width="10.33203125" style="894" customWidth="1"/>
    <col min="14595" max="14595" width="11" style="894" bestFit="1" customWidth="1"/>
    <col min="14596" max="14596" width="14.21875" style="894" customWidth="1"/>
    <col min="14597" max="14597" width="10.77734375" style="894" customWidth="1"/>
    <col min="14598" max="14599" width="10.88671875" style="894"/>
    <col min="14600" max="14600" width="11" style="894" customWidth="1"/>
    <col min="14601" max="14601" width="7.88671875" style="894" customWidth="1"/>
    <col min="14602" max="14604" width="12.33203125" style="894" customWidth="1"/>
    <col min="14605" max="14605" width="12" style="894" customWidth="1"/>
    <col min="14606" max="14848" width="10.88671875" style="894"/>
    <col min="14849" max="14849" width="49.44140625" style="894" customWidth="1"/>
    <col min="14850" max="14850" width="10.33203125" style="894" customWidth="1"/>
    <col min="14851" max="14851" width="11" style="894" bestFit="1" customWidth="1"/>
    <col min="14852" max="14852" width="14.21875" style="894" customWidth="1"/>
    <col min="14853" max="14853" width="10.77734375" style="894" customWidth="1"/>
    <col min="14854" max="14855" width="10.88671875" style="894"/>
    <col min="14856" max="14856" width="11" style="894" customWidth="1"/>
    <col min="14857" max="14857" width="7.88671875" style="894" customWidth="1"/>
    <col min="14858" max="14860" width="12.33203125" style="894" customWidth="1"/>
    <col min="14861" max="14861" width="12" style="894" customWidth="1"/>
    <col min="14862" max="15104" width="10.88671875" style="894"/>
    <col min="15105" max="15105" width="49.44140625" style="894" customWidth="1"/>
    <col min="15106" max="15106" width="10.33203125" style="894" customWidth="1"/>
    <col min="15107" max="15107" width="11" style="894" bestFit="1" customWidth="1"/>
    <col min="15108" max="15108" width="14.21875" style="894" customWidth="1"/>
    <col min="15109" max="15109" width="10.77734375" style="894" customWidth="1"/>
    <col min="15110" max="15111" width="10.88671875" style="894"/>
    <col min="15112" max="15112" width="11" style="894" customWidth="1"/>
    <col min="15113" max="15113" width="7.88671875" style="894" customWidth="1"/>
    <col min="15114" max="15116" width="12.33203125" style="894" customWidth="1"/>
    <col min="15117" max="15117" width="12" style="894" customWidth="1"/>
    <col min="15118" max="15360" width="10.88671875" style="894"/>
    <col min="15361" max="15361" width="49.44140625" style="894" customWidth="1"/>
    <col min="15362" max="15362" width="10.33203125" style="894" customWidth="1"/>
    <col min="15363" max="15363" width="11" style="894" bestFit="1" customWidth="1"/>
    <col min="15364" max="15364" width="14.21875" style="894" customWidth="1"/>
    <col min="15365" max="15365" width="10.77734375" style="894" customWidth="1"/>
    <col min="15366" max="15367" width="10.88671875" style="894"/>
    <col min="15368" max="15368" width="11" style="894" customWidth="1"/>
    <col min="15369" max="15369" width="7.88671875" style="894" customWidth="1"/>
    <col min="15370" max="15372" width="12.33203125" style="894" customWidth="1"/>
    <col min="15373" max="15373" width="12" style="894" customWidth="1"/>
    <col min="15374" max="15616" width="10.88671875" style="894"/>
    <col min="15617" max="15617" width="49.44140625" style="894" customWidth="1"/>
    <col min="15618" max="15618" width="10.33203125" style="894" customWidth="1"/>
    <col min="15619" max="15619" width="11" style="894" bestFit="1" customWidth="1"/>
    <col min="15620" max="15620" width="14.21875" style="894" customWidth="1"/>
    <col min="15621" max="15621" width="10.77734375" style="894" customWidth="1"/>
    <col min="15622" max="15623" width="10.88671875" style="894"/>
    <col min="15624" max="15624" width="11" style="894" customWidth="1"/>
    <col min="15625" max="15625" width="7.88671875" style="894" customWidth="1"/>
    <col min="15626" max="15628" width="12.33203125" style="894" customWidth="1"/>
    <col min="15629" max="15629" width="12" style="894" customWidth="1"/>
    <col min="15630" max="15872" width="10.88671875" style="894"/>
    <col min="15873" max="15873" width="49.44140625" style="894" customWidth="1"/>
    <col min="15874" max="15874" width="10.33203125" style="894" customWidth="1"/>
    <col min="15875" max="15875" width="11" style="894" bestFit="1" customWidth="1"/>
    <col min="15876" max="15876" width="14.21875" style="894" customWidth="1"/>
    <col min="15877" max="15877" width="10.77734375" style="894" customWidth="1"/>
    <col min="15878" max="15879" width="10.88671875" style="894"/>
    <col min="15880" max="15880" width="11" style="894" customWidth="1"/>
    <col min="15881" max="15881" width="7.88671875" style="894" customWidth="1"/>
    <col min="15882" max="15884" width="12.33203125" style="894" customWidth="1"/>
    <col min="15885" max="15885" width="12" style="894" customWidth="1"/>
    <col min="15886" max="16128" width="10.88671875" style="894"/>
    <col min="16129" max="16129" width="49.44140625" style="894" customWidth="1"/>
    <col min="16130" max="16130" width="10.33203125" style="894" customWidth="1"/>
    <col min="16131" max="16131" width="11" style="894" bestFit="1" customWidth="1"/>
    <col min="16132" max="16132" width="14.21875" style="894" customWidth="1"/>
    <col min="16133" max="16133" width="10.77734375" style="894" customWidth="1"/>
    <col min="16134" max="16135" width="10.88671875" style="894"/>
    <col min="16136" max="16136" width="11" style="894" customWidth="1"/>
    <col min="16137" max="16137" width="7.88671875" style="894" customWidth="1"/>
    <col min="16138" max="16140" width="12.33203125" style="894" customWidth="1"/>
    <col min="16141" max="16141" width="12" style="894" customWidth="1"/>
    <col min="16142" max="16384" width="10.88671875" style="894"/>
  </cols>
  <sheetData>
    <row r="1" spans="1:13" ht="15.6" x14ac:dyDescent="0.3">
      <c r="A1" s="893"/>
      <c r="L1" s="895"/>
      <c r="M1" s="896" t="s">
        <v>1574</v>
      </c>
    </row>
    <row r="2" spans="1:13" ht="15.6" x14ac:dyDescent="0.3">
      <c r="A2" s="897"/>
      <c r="L2" s="1501" t="s">
        <v>1575</v>
      </c>
      <c r="M2" s="1502"/>
    </row>
    <row r="3" spans="1:13" x14ac:dyDescent="0.25">
      <c r="A3" s="1503" t="s">
        <v>125</v>
      </c>
      <c r="B3" s="1503"/>
      <c r="C3" s="1503"/>
      <c r="D3" s="1503"/>
      <c r="E3" s="1503"/>
      <c r="F3" s="1503"/>
      <c r="G3" s="1503"/>
      <c r="H3" s="1503"/>
      <c r="I3" s="1503"/>
      <c r="J3" s="1503"/>
      <c r="K3" s="1503"/>
      <c r="L3" s="1503"/>
      <c r="M3" s="1503"/>
    </row>
    <row r="4" spans="1:13" x14ac:dyDescent="0.25">
      <c r="A4" s="898"/>
      <c r="B4" s="898"/>
      <c r="C4" s="898"/>
      <c r="D4" s="898"/>
      <c r="E4" s="899" t="s">
        <v>3</v>
      </c>
      <c r="F4" s="898"/>
      <c r="G4" s="898"/>
      <c r="H4" s="898"/>
      <c r="I4" s="898"/>
      <c r="J4" s="898"/>
      <c r="K4" s="898"/>
      <c r="L4" s="898"/>
      <c r="M4" s="898"/>
    </row>
    <row r="6" spans="1:13" ht="15.6" thickBot="1" x14ac:dyDescent="0.3">
      <c r="L6" s="181"/>
      <c r="M6" s="181"/>
    </row>
    <row r="7" spans="1:13" x14ac:dyDescent="0.25">
      <c r="A7" s="900"/>
      <c r="B7" s="1504" t="s">
        <v>1576</v>
      </c>
      <c r="C7" s="1505"/>
      <c r="D7" s="1505"/>
      <c r="E7" s="1506"/>
      <c r="F7" s="1504" t="s">
        <v>1577</v>
      </c>
      <c r="G7" s="1505"/>
      <c r="H7" s="1505"/>
      <c r="I7" s="1506"/>
      <c r="J7" s="1504" t="s">
        <v>413</v>
      </c>
      <c r="K7" s="1505"/>
      <c r="L7" s="1505"/>
      <c r="M7" s="1507"/>
    </row>
    <row r="8" spans="1:13" ht="26.4" x14ac:dyDescent="0.25">
      <c r="A8" s="901"/>
      <c r="B8" s="902" t="s">
        <v>1557</v>
      </c>
      <c r="C8" s="902" t="s">
        <v>322</v>
      </c>
      <c r="D8" s="902" t="s">
        <v>224</v>
      </c>
      <c r="E8" s="903" t="s">
        <v>1578</v>
      </c>
      <c r="F8" s="902" t="s">
        <v>1557</v>
      </c>
      <c r="G8" s="902" t="s">
        <v>322</v>
      </c>
      <c r="H8" s="902" t="s">
        <v>224</v>
      </c>
      <c r="I8" s="904" t="s">
        <v>1578</v>
      </c>
      <c r="J8" s="902" t="s">
        <v>1557</v>
      </c>
      <c r="K8" s="902" t="s">
        <v>322</v>
      </c>
      <c r="L8" s="902" t="s">
        <v>224</v>
      </c>
      <c r="M8" s="905" t="s">
        <v>1578</v>
      </c>
    </row>
    <row r="9" spans="1:13" x14ac:dyDescent="0.25">
      <c r="A9" s="906" t="s">
        <v>1359</v>
      </c>
      <c r="B9" s="907">
        <f>SUM(B11+B22)</f>
        <v>1039884</v>
      </c>
      <c r="C9" s="907">
        <f>SUM(C11+C22)</f>
        <v>1201577</v>
      </c>
      <c r="D9" s="907">
        <f>SUM(D11+D22)</f>
        <v>1201038</v>
      </c>
      <c r="E9" s="908">
        <f>SUM(D9*100/C9)</f>
        <v>99.955142283848645</v>
      </c>
      <c r="F9" s="907">
        <f>SUM(F11+F22)</f>
        <v>8080</v>
      </c>
      <c r="G9" s="907">
        <f>SUM(G11+G22)</f>
        <v>5380</v>
      </c>
      <c r="H9" s="907">
        <f>SUM(H11+H22)</f>
        <v>5380</v>
      </c>
      <c r="I9" s="908">
        <f>SUM(H9*100/G9)</f>
        <v>100</v>
      </c>
      <c r="J9" s="907">
        <f>SUM(B9+F9)</f>
        <v>1047964</v>
      </c>
      <c r="K9" s="907">
        <f>SUM(C9+G9)</f>
        <v>1206957</v>
      </c>
      <c r="L9" s="907">
        <f>SUM(D9+H9)</f>
        <v>1206418</v>
      </c>
      <c r="M9" s="909">
        <f>SUM(L9*100/K9)</f>
        <v>99.955342236715978</v>
      </c>
    </row>
    <row r="10" spans="1:13" x14ac:dyDescent="0.25">
      <c r="A10" s="910" t="s">
        <v>1579</v>
      </c>
      <c r="B10" s="911"/>
      <c r="C10" s="912"/>
      <c r="D10" s="911"/>
      <c r="E10" s="913"/>
      <c r="F10" s="914"/>
      <c r="G10" s="915"/>
      <c r="H10" s="911"/>
      <c r="I10" s="916"/>
      <c r="J10" s="917"/>
      <c r="K10" s="918"/>
      <c r="L10" s="919"/>
      <c r="M10" s="920"/>
    </row>
    <row r="11" spans="1:13" ht="26.4" x14ac:dyDescent="0.25">
      <c r="A11" s="921" t="s">
        <v>1580</v>
      </c>
      <c r="B11" s="922">
        <f>SUM(B13+B14)</f>
        <v>0</v>
      </c>
      <c r="C11" s="922">
        <f>SUM(C13+C14)</f>
        <v>0</v>
      </c>
      <c r="D11" s="922">
        <f>SUM(D13+D14)</f>
        <v>0</v>
      </c>
      <c r="E11" s="923" t="s">
        <v>229</v>
      </c>
      <c r="F11" s="922">
        <f>SUM(F13+F14)</f>
        <v>8080</v>
      </c>
      <c r="G11" s="922">
        <f>SUM(G13+G14)</f>
        <v>5380</v>
      </c>
      <c r="H11" s="922">
        <f>SUM(H13+H14)</f>
        <v>5380</v>
      </c>
      <c r="I11" s="916">
        <f>SUM(H11*100/G11)</f>
        <v>100</v>
      </c>
      <c r="J11" s="922">
        <f>SUM(B11+F11)</f>
        <v>8080</v>
      </c>
      <c r="K11" s="922">
        <f>SUM(C11+G11)</f>
        <v>5380</v>
      </c>
      <c r="L11" s="922">
        <f>SUM(D11+H11)</f>
        <v>5380</v>
      </c>
      <c r="M11" s="920">
        <f t="shared" ref="M11:M40" si="0">SUM(L11*100/K11)</f>
        <v>100</v>
      </c>
    </row>
    <row r="12" spans="1:13" x14ac:dyDescent="0.25">
      <c r="A12" s="910" t="s">
        <v>1579</v>
      </c>
      <c r="B12" s="924"/>
      <c r="C12" s="925"/>
      <c r="D12" s="924"/>
      <c r="E12" s="913"/>
      <c r="F12" s="926"/>
      <c r="G12" s="927"/>
      <c r="H12" s="922"/>
      <c r="I12" s="916"/>
      <c r="J12" s="928"/>
      <c r="K12" s="929"/>
      <c r="L12" s="930"/>
      <c r="M12" s="931"/>
    </row>
    <row r="13" spans="1:13" x14ac:dyDescent="0.25">
      <c r="A13" s="932" t="s">
        <v>1581</v>
      </c>
      <c r="B13" s="924"/>
      <c r="C13" s="933"/>
      <c r="D13" s="924"/>
      <c r="E13" s="934"/>
      <c r="F13" s="926">
        <v>2700</v>
      </c>
      <c r="G13" s="924">
        <v>0</v>
      </c>
      <c r="H13" s="924">
        <v>0</v>
      </c>
      <c r="I13" s="935" t="s">
        <v>229</v>
      </c>
      <c r="J13" s="924">
        <f t="shared" ref="J13:L23" si="1">SUM(B13+F13)</f>
        <v>2700</v>
      </c>
      <c r="K13" s="924">
        <f t="shared" si="1"/>
        <v>0</v>
      </c>
      <c r="L13" s="924">
        <f t="shared" si="1"/>
        <v>0</v>
      </c>
      <c r="M13" s="936" t="s">
        <v>229</v>
      </c>
    </row>
    <row r="14" spans="1:13" x14ac:dyDescent="0.25">
      <c r="A14" s="910" t="s">
        <v>1582</v>
      </c>
      <c r="B14" s="926"/>
      <c r="C14" s="926"/>
      <c r="D14" s="926"/>
      <c r="E14" s="934"/>
      <c r="F14" s="926">
        <f>SUM(F15:F21)</f>
        <v>5380</v>
      </c>
      <c r="G14" s="926">
        <f>SUM(G15:G21)</f>
        <v>5380</v>
      </c>
      <c r="H14" s="926">
        <f>SUM(H15:H21)</f>
        <v>5380</v>
      </c>
      <c r="I14" s="937">
        <f t="shared" ref="I14:I21" si="2">SUM(H14*100/G14)</f>
        <v>100</v>
      </c>
      <c r="J14" s="924">
        <f t="shared" si="1"/>
        <v>5380</v>
      </c>
      <c r="K14" s="924">
        <f t="shared" si="1"/>
        <v>5380</v>
      </c>
      <c r="L14" s="924">
        <f t="shared" si="1"/>
        <v>5380</v>
      </c>
      <c r="M14" s="931">
        <f t="shared" si="0"/>
        <v>100</v>
      </c>
    </row>
    <row r="15" spans="1:13" x14ac:dyDescent="0.25">
      <c r="A15" s="901" t="s">
        <v>1583</v>
      </c>
      <c r="B15" s="924"/>
      <c r="C15" s="933"/>
      <c r="D15" s="924"/>
      <c r="E15" s="934"/>
      <c r="F15" s="933">
        <v>1640</v>
      </c>
      <c r="G15" s="924">
        <v>1640</v>
      </c>
      <c r="H15" s="924">
        <v>1640</v>
      </c>
      <c r="I15" s="937">
        <f t="shared" si="2"/>
        <v>100</v>
      </c>
      <c r="J15" s="924">
        <f t="shared" si="1"/>
        <v>1640</v>
      </c>
      <c r="K15" s="924">
        <f t="shared" si="1"/>
        <v>1640</v>
      </c>
      <c r="L15" s="924">
        <f t="shared" si="1"/>
        <v>1640</v>
      </c>
      <c r="M15" s="931">
        <f t="shared" si="0"/>
        <v>100</v>
      </c>
    </row>
    <row r="16" spans="1:13" x14ac:dyDescent="0.25">
      <c r="A16" s="938" t="s">
        <v>1584</v>
      </c>
      <c r="B16" s="924"/>
      <c r="C16" s="933"/>
      <c r="D16" s="924"/>
      <c r="E16" s="934"/>
      <c r="F16" s="933">
        <v>1060</v>
      </c>
      <c r="G16" s="924">
        <v>1060</v>
      </c>
      <c r="H16" s="924">
        <v>1060</v>
      </c>
      <c r="I16" s="937">
        <f t="shared" si="2"/>
        <v>100</v>
      </c>
      <c r="J16" s="924">
        <f t="shared" si="1"/>
        <v>1060</v>
      </c>
      <c r="K16" s="924">
        <f t="shared" si="1"/>
        <v>1060</v>
      </c>
      <c r="L16" s="924">
        <f t="shared" si="1"/>
        <v>1060</v>
      </c>
      <c r="M16" s="931">
        <f t="shared" si="0"/>
        <v>100</v>
      </c>
    </row>
    <row r="17" spans="1:13" x14ac:dyDescent="0.25">
      <c r="A17" s="938" t="s">
        <v>1585</v>
      </c>
      <c r="B17" s="924"/>
      <c r="C17" s="933"/>
      <c r="D17" s="924"/>
      <c r="E17" s="934"/>
      <c r="F17" s="933">
        <v>1100</v>
      </c>
      <c r="G17" s="924">
        <v>1100</v>
      </c>
      <c r="H17" s="924">
        <v>1100</v>
      </c>
      <c r="I17" s="937">
        <f t="shared" si="2"/>
        <v>100</v>
      </c>
      <c r="J17" s="924">
        <f t="shared" si="1"/>
        <v>1100</v>
      </c>
      <c r="K17" s="924">
        <f t="shared" si="1"/>
        <v>1100</v>
      </c>
      <c r="L17" s="924">
        <f t="shared" si="1"/>
        <v>1100</v>
      </c>
      <c r="M17" s="931">
        <f t="shared" si="0"/>
        <v>100</v>
      </c>
    </row>
    <row r="18" spans="1:13" x14ac:dyDescent="0.25">
      <c r="A18" s="938" t="s">
        <v>1586</v>
      </c>
      <c r="B18" s="924"/>
      <c r="C18" s="933"/>
      <c r="D18" s="924"/>
      <c r="E18" s="934"/>
      <c r="F18" s="933">
        <v>604</v>
      </c>
      <c r="G18" s="924">
        <v>604</v>
      </c>
      <c r="H18" s="924">
        <v>604</v>
      </c>
      <c r="I18" s="937">
        <f t="shared" si="2"/>
        <v>100</v>
      </c>
      <c r="J18" s="924">
        <f t="shared" si="1"/>
        <v>604</v>
      </c>
      <c r="K18" s="924">
        <f t="shared" si="1"/>
        <v>604</v>
      </c>
      <c r="L18" s="924">
        <f t="shared" si="1"/>
        <v>604</v>
      </c>
      <c r="M18" s="931">
        <f t="shared" si="0"/>
        <v>100</v>
      </c>
    </row>
    <row r="19" spans="1:13" x14ac:dyDescent="0.25">
      <c r="A19" s="938" t="s">
        <v>1587</v>
      </c>
      <c r="B19" s="924"/>
      <c r="C19" s="924"/>
      <c r="D19" s="924"/>
      <c r="E19" s="934"/>
      <c r="F19" s="924">
        <v>410</v>
      </c>
      <c r="G19" s="924">
        <v>410</v>
      </c>
      <c r="H19" s="924">
        <v>410</v>
      </c>
      <c r="I19" s="937">
        <f t="shared" si="2"/>
        <v>100</v>
      </c>
      <c r="J19" s="924">
        <f t="shared" si="1"/>
        <v>410</v>
      </c>
      <c r="K19" s="924">
        <f t="shared" si="1"/>
        <v>410</v>
      </c>
      <c r="L19" s="924">
        <f t="shared" si="1"/>
        <v>410</v>
      </c>
      <c r="M19" s="931">
        <f t="shared" si="0"/>
        <v>100</v>
      </c>
    </row>
    <row r="20" spans="1:13" x14ac:dyDescent="0.25">
      <c r="A20" s="938" t="s">
        <v>1588</v>
      </c>
      <c r="B20" s="924"/>
      <c r="C20" s="924"/>
      <c r="D20" s="924"/>
      <c r="E20" s="934"/>
      <c r="F20" s="924">
        <v>366</v>
      </c>
      <c r="G20" s="924">
        <v>366</v>
      </c>
      <c r="H20" s="924">
        <v>366</v>
      </c>
      <c r="I20" s="937">
        <f t="shared" si="2"/>
        <v>100</v>
      </c>
      <c r="J20" s="924">
        <f t="shared" si="1"/>
        <v>366</v>
      </c>
      <c r="K20" s="924">
        <f t="shared" si="1"/>
        <v>366</v>
      </c>
      <c r="L20" s="924">
        <f t="shared" si="1"/>
        <v>366</v>
      </c>
      <c r="M20" s="931">
        <f t="shared" si="0"/>
        <v>100</v>
      </c>
    </row>
    <row r="21" spans="1:13" x14ac:dyDescent="0.25">
      <c r="A21" s="938" t="s">
        <v>1589</v>
      </c>
      <c r="B21" s="924"/>
      <c r="C21" s="924"/>
      <c r="D21" s="924"/>
      <c r="E21" s="934"/>
      <c r="F21" s="924">
        <v>200</v>
      </c>
      <c r="G21" s="924">
        <v>200</v>
      </c>
      <c r="H21" s="924">
        <v>200</v>
      </c>
      <c r="I21" s="937">
        <f t="shared" si="2"/>
        <v>100</v>
      </c>
      <c r="J21" s="924">
        <f t="shared" si="1"/>
        <v>200</v>
      </c>
      <c r="K21" s="924">
        <f t="shared" si="1"/>
        <v>200</v>
      </c>
      <c r="L21" s="924">
        <f t="shared" si="1"/>
        <v>200</v>
      </c>
      <c r="M21" s="931">
        <f t="shared" si="0"/>
        <v>100</v>
      </c>
    </row>
    <row r="22" spans="1:13" ht="28.2" customHeight="1" x14ac:dyDescent="0.25">
      <c r="A22" s="939" t="s">
        <v>1590</v>
      </c>
      <c r="B22" s="940">
        <f>SUM(B23+B34+B39)</f>
        <v>1039884</v>
      </c>
      <c r="C22" s="940">
        <f>SUM(C23+C34+C39)</f>
        <v>1201577</v>
      </c>
      <c r="D22" s="940">
        <f>SUM(D23+D34+D39)</f>
        <v>1201038</v>
      </c>
      <c r="E22" s="941">
        <f>SUM(D22*100/C22)</f>
        <v>99.955142283848645</v>
      </c>
      <c r="F22" s="940">
        <f>SUM(F23+F34)</f>
        <v>0</v>
      </c>
      <c r="G22" s="940">
        <f>SUM(G23+G34)</f>
        <v>0</v>
      </c>
      <c r="H22" s="940">
        <f>SUM(H23+H34)</f>
        <v>0</v>
      </c>
      <c r="I22" s="942" t="s">
        <v>229</v>
      </c>
      <c r="J22" s="943">
        <f>SUM(B22+F22)</f>
        <v>1039884</v>
      </c>
      <c r="K22" s="943">
        <f t="shared" si="1"/>
        <v>1201577</v>
      </c>
      <c r="L22" s="943">
        <f t="shared" si="1"/>
        <v>1201038</v>
      </c>
      <c r="M22" s="920">
        <f t="shared" si="0"/>
        <v>99.955142283848645</v>
      </c>
    </row>
    <row r="23" spans="1:13" ht="15" customHeight="1" x14ac:dyDescent="0.25">
      <c r="A23" s="932" t="s">
        <v>1591</v>
      </c>
      <c r="B23" s="924">
        <f>SUM(B26+B28+B29+B30+B31+B33)</f>
        <v>1017494</v>
      </c>
      <c r="C23" s="924">
        <f>SUM(C26+C28+C29+C30+C31+C33)</f>
        <v>1180152</v>
      </c>
      <c r="D23" s="924">
        <f>SUM(D26+D28+D29+D30+D31+D33)</f>
        <v>1179848</v>
      </c>
      <c r="E23" s="944">
        <f>SUM(D23*100/C23)</f>
        <v>99.974240606294785</v>
      </c>
      <c r="F23" s="924">
        <f>SUM(F26+F28+F29+F30+F31+F33)</f>
        <v>0</v>
      </c>
      <c r="G23" s="924">
        <f>SUM(G26+G28+G29+G30+G31+G33)</f>
        <v>0</v>
      </c>
      <c r="H23" s="924">
        <f>SUM(H26+H28+H29+H30+H31+H33)</f>
        <v>0</v>
      </c>
      <c r="I23" s="934" t="s">
        <v>229</v>
      </c>
      <c r="J23" s="928">
        <f>SUM(B23+F23)</f>
        <v>1017494</v>
      </c>
      <c r="K23" s="928">
        <f t="shared" si="1"/>
        <v>1180152</v>
      </c>
      <c r="L23" s="928">
        <f t="shared" si="1"/>
        <v>1179848</v>
      </c>
      <c r="M23" s="931">
        <f t="shared" si="0"/>
        <v>99.974240606294785</v>
      </c>
    </row>
    <row r="24" spans="1:13" ht="15" customHeight="1" x14ac:dyDescent="0.25">
      <c r="A24" s="932" t="s">
        <v>1579</v>
      </c>
      <c r="B24" s="922"/>
      <c r="C24" s="922"/>
      <c r="D24" s="922"/>
      <c r="E24" s="945"/>
      <c r="F24" s="946"/>
      <c r="G24" s="947"/>
      <c r="H24" s="922"/>
      <c r="I24" s="934"/>
      <c r="J24" s="948"/>
      <c r="K24" s="948"/>
      <c r="L24" s="946"/>
      <c r="M24" s="931"/>
    </row>
    <row r="25" spans="1:13" x14ac:dyDescent="0.25">
      <c r="A25" s="949" t="s">
        <v>1592</v>
      </c>
      <c r="B25" s="924"/>
      <c r="C25" s="925"/>
      <c r="D25" s="924"/>
      <c r="E25" s="945"/>
      <c r="F25" s="950"/>
      <c r="G25" s="950"/>
      <c r="H25" s="924"/>
      <c r="I25" s="934"/>
      <c r="J25" s="928"/>
      <c r="K25" s="929"/>
      <c r="L25" s="924"/>
      <c r="M25" s="931"/>
    </row>
    <row r="26" spans="1:13" x14ac:dyDescent="0.25">
      <c r="A26" s="949" t="s">
        <v>1593</v>
      </c>
      <c r="B26" s="924">
        <v>7088</v>
      </c>
      <c r="C26" s="925">
        <v>9350</v>
      </c>
      <c r="D26" s="924">
        <v>9350</v>
      </c>
      <c r="E26" s="944">
        <f>SUM(D26*100/C26)</f>
        <v>100</v>
      </c>
      <c r="F26" s="950"/>
      <c r="G26" s="950"/>
      <c r="H26" s="950"/>
      <c r="I26" s="934"/>
      <c r="J26" s="928">
        <f>SUM(B26+F26)</f>
        <v>7088</v>
      </c>
      <c r="K26" s="928">
        <f>SUM(C26+G26)</f>
        <v>9350</v>
      </c>
      <c r="L26" s="951">
        <f>SUM(D26+H26)</f>
        <v>9350</v>
      </c>
      <c r="M26" s="931">
        <f t="shared" si="0"/>
        <v>100</v>
      </c>
    </row>
    <row r="27" spans="1:13" x14ac:dyDescent="0.25">
      <c r="A27" s="949" t="s">
        <v>1594</v>
      </c>
      <c r="B27" s="924"/>
      <c r="C27" s="925"/>
      <c r="D27" s="952"/>
      <c r="E27" s="953"/>
      <c r="F27" s="950"/>
      <c r="G27" s="950"/>
      <c r="H27" s="950"/>
      <c r="I27" s="934"/>
      <c r="J27" s="928"/>
      <c r="K27" s="929"/>
      <c r="L27" s="924"/>
      <c r="M27" s="931"/>
    </row>
    <row r="28" spans="1:13" x14ac:dyDescent="0.25">
      <c r="A28" s="949" t="s">
        <v>1595</v>
      </c>
      <c r="B28" s="924">
        <v>1802</v>
      </c>
      <c r="C28" s="925">
        <v>1801</v>
      </c>
      <c r="D28" s="924">
        <v>1801</v>
      </c>
      <c r="E28" s="944">
        <f>SUM(D28*100/C28)</f>
        <v>100</v>
      </c>
      <c r="F28" s="950"/>
      <c r="G28" s="950"/>
      <c r="H28" s="950"/>
      <c r="I28" s="934"/>
      <c r="J28" s="928">
        <f t="shared" ref="J28:L34" si="3">SUM(B28+F28)</f>
        <v>1802</v>
      </c>
      <c r="K28" s="928">
        <f t="shared" si="3"/>
        <v>1801</v>
      </c>
      <c r="L28" s="951">
        <f t="shared" si="3"/>
        <v>1801</v>
      </c>
      <c r="M28" s="931">
        <f t="shared" si="0"/>
        <v>100</v>
      </c>
    </row>
    <row r="29" spans="1:13" ht="26.4" x14ac:dyDescent="0.25">
      <c r="A29" s="954" t="s">
        <v>1596</v>
      </c>
      <c r="B29" s="924">
        <v>196</v>
      </c>
      <c r="C29" s="925">
        <v>147</v>
      </c>
      <c r="D29" s="924">
        <v>147</v>
      </c>
      <c r="E29" s="944">
        <f>SUM(D29*100/C29)</f>
        <v>100</v>
      </c>
      <c r="F29" s="950"/>
      <c r="G29" s="950"/>
      <c r="H29" s="950"/>
      <c r="I29" s="934"/>
      <c r="J29" s="928">
        <f t="shared" si="3"/>
        <v>196</v>
      </c>
      <c r="K29" s="928">
        <f t="shared" si="3"/>
        <v>147</v>
      </c>
      <c r="L29" s="951">
        <f t="shared" si="3"/>
        <v>147</v>
      </c>
      <c r="M29" s="931">
        <f t="shared" si="0"/>
        <v>100</v>
      </c>
    </row>
    <row r="30" spans="1:13" x14ac:dyDescent="0.25">
      <c r="A30" s="954" t="s">
        <v>1597</v>
      </c>
      <c r="B30" s="924">
        <v>1007562</v>
      </c>
      <c r="C30" s="925">
        <v>1168012</v>
      </c>
      <c r="D30" s="924">
        <v>1167968</v>
      </c>
      <c r="E30" s="944">
        <f>SUM(D30*100/C30)</f>
        <v>99.996232915415248</v>
      </c>
      <c r="F30" s="950"/>
      <c r="G30" s="925"/>
      <c r="H30" s="924"/>
      <c r="I30" s="934"/>
      <c r="J30" s="928">
        <f t="shared" si="3"/>
        <v>1007562</v>
      </c>
      <c r="K30" s="928">
        <f t="shared" si="3"/>
        <v>1168012</v>
      </c>
      <c r="L30" s="928">
        <f t="shared" si="3"/>
        <v>1167968</v>
      </c>
      <c r="M30" s="931">
        <f t="shared" si="0"/>
        <v>99.996232915415248</v>
      </c>
    </row>
    <row r="31" spans="1:13" x14ac:dyDescent="0.25">
      <c r="A31" s="954" t="s">
        <v>1598</v>
      </c>
      <c r="B31" s="924">
        <v>535</v>
      </c>
      <c r="C31" s="925">
        <v>531</v>
      </c>
      <c r="D31" s="924">
        <v>530</v>
      </c>
      <c r="E31" s="944">
        <f>SUM(D31*100/C31)</f>
        <v>99.811676082862519</v>
      </c>
      <c r="F31" s="950"/>
      <c r="G31" s="950"/>
      <c r="H31" s="950"/>
      <c r="I31" s="934"/>
      <c r="J31" s="928">
        <f t="shared" si="3"/>
        <v>535</v>
      </c>
      <c r="K31" s="928">
        <f t="shared" si="3"/>
        <v>531</v>
      </c>
      <c r="L31" s="928">
        <f t="shared" si="3"/>
        <v>530</v>
      </c>
      <c r="M31" s="931">
        <f t="shared" si="0"/>
        <v>99.811676082862519</v>
      </c>
    </row>
    <row r="32" spans="1:13" ht="26.4" x14ac:dyDescent="0.25">
      <c r="A32" s="955" t="s">
        <v>1599</v>
      </c>
      <c r="B32" s="924"/>
      <c r="C32" s="933"/>
      <c r="D32" s="924"/>
      <c r="E32" s="944"/>
      <c r="F32" s="956"/>
      <c r="G32" s="956"/>
      <c r="H32" s="930"/>
      <c r="I32" s="934"/>
      <c r="J32" s="928"/>
      <c r="K32" s="928"/>
      <c r="L32" s="928"/>
      <c r="M32" s="931"/>
    </row>
    <row r="33" spans="1:14" x14ac:dyDescent="0.25">
      <c r="A33" s="957" t="s">
        <v>1600</v>
      </c>
      <c r="B33" s="924">
        <v>311</v>
      </c>
      <c r="C33" s="933">
        <v>311</v>
      </c>
      <c r="D33" s="924">
        <v>52</v>
      </c>
      <c r="E33" s="944">
        <f>SUM(D33*100/C33)</f>
        <v>16.720257234726688</v>
      </c>
      <c r="F33" s="930"/>
      <c r="G33" s="958"/>
      <c r="H33" s="956"/>
      <c r="I33" s="934"/>
      <c r="J33" s="928">
        <f t="shared" si="3"/>
        <v>311</v>
      </c>
      <c r="K33" s="928">
        <f t="shared" si="3"/>
        <v>311</v>
      </c>
      <c r="L33" s="928">
        <f t="shared" si="3"/>
        <v>52</v>
      </c>
      <c r="M33" s="931">
        <f t="shared" si="0"/>
        <v>16.720257234726688</v>
      </c>
    </row>
    <row r="34" spans="1:14" ht="18" customHeight="1" x14ac:dyDescent="0.25">
      <c r="A34" s="954" t="s">
        <v>1601</v>
      </c>
      <c r="B34" s="959">
        <f>SUM(B36+B38)</f>
        <v>8476</v>
      </c>
      <c r="C34" s="959">
        <f>SUM(C36+C38)</f>
        <v>8711</v>
      </c>
      <c r="D34" s="959">
        <f>SUM(D36+D38)</f>
        <v>8476</v>
      </c>
      <c r="E34" s="944">
        <f>SUM(D34*100/C34)</f>
        <v>97.30226150843761</v>
      </c>
      <c r="F34" s="959">
        <f>SUM(F36+F38)</f>
        <v>0</v>
      </c>
      <c r="G34" s="959">
        <f>SUM(G36+G38)</f>
        <v>0</v>
      </c>
      <c r="H34" s="959">
        <f>SUM(H36+H38)</f>
        <v>0</v>
      </c>
      <c r="I34" s="934" t="s">
        <v>229</v>
      </c>
      <c r="J34" s="928">
        <f t="shared" si="3"/>
        <v>8476</v>
      </c>
      <c r="K34" s="928">
        <f t="shared" si="3"/>
        <v>8711</v>
      </c>
      <c r="L34" s="928">
        <f t="shared" si="3"/>
        <v>8476</v>
      </c>
      <c r="M34" s="931">
        <f t="shared" si="0"/>
        <v>97.30226150843761</v>
      </c>
    </row>
    <row r="35" spans="1:14" ht="13.5" customHeight="1" x14ac:dyDescent="0.25">
      <c r="A35" s="932" t="s">
        <v>1579</v>
      </c>
      <c r="B35" s="959"/>
      <c r="C35" s="960"/>
      <c r="D35" s="959"/>
      <c r="E35" s="944"/>
      <c r="F35" s="961"/>
      <c r="G35" s="961"/>
      <c r="H35" s="961"/>
      <c r="I35" s="934"/>
      <c r="J35" s="928"/>
      <c r="K35" s="928"/>
      <c r="L35" s="951"/>
      <c r="M35" s="931"/>
    </row>
    <row r="36" spans="1:14" x14ac:dyDescent="0.25">
      <c r="A36" s="910" t="s">
        <v>1602</v>
      </c>
      <c r="B36" s="959">
        <v>236</v>
      </c>
      <c r="C36" s="960">
        <v>236</v>
      </c>
      <c r="D36" s="959">
        <v>236</v>
      </c>
      <c r="E36" s="944">
        <f>SUM(D36*100/C36)</f>
        <v>100</v>
      </c>
      <c r="F36" s="961"/>
      <c r="G36" s="961"/>
      <c r="H36" s="961"/>
      <c r="I36" s="934"/>
      <c r="J36" s="928">
        <f>SUM(B36+F36)</f>
        <v>236</v>
      </c>
      <c r="K36" s="928">
        <f>SUM(C36+G36)</f>
        <v>236</v>
      </c>
      <c r="L36" s="928">
        <f>SUM(D36+H36)</f>
        <v>236</v>
      </c>
      <c r="M36" s="931">
        <f t="shared" si="0"/>
        <v>100</v>
      </c>
    </row>
    <row r="37" spans="1:14" x14ac:dyDescent="0.25">
      <c r="A37" s="910" t="s">
        <v>1603</v>
      </c>
      <c r="B37" s="959"/>
      <c r="C37" s="960"/>
      <c r="D37" s="959"/>
      <c r="E37" s="944"/>
      <c r="F37" s="961"/>
      <c r="G37" s="961"/>
      <c r="H37" s="961"/>
      <c r="I37" s="934"/>
      <c r="J37" s="928"/>
      <c r="K37" s="928"/>
      <c r="L37" s="951"/>
      <c r="M37" s="931"/>
    </row>
    <row r="38" spans="1:14" x14ac:dyDescent="0.25">
      <c r="A38" s="910" t="s">
        <v>1604</v>
      </c>
      <c r="B38" s="962">
        <v>8240</v>
      </c>
      <c r="C38" s="963">
        <v>8475</v>
      </c>
      <c r="D38" s="962">
        <v>8240</v>
      </c>
      <c r="E38" s="964">
        <f>SUM(D38*100/C38)</f>
        <v>97.227138643067846</v>
      </c>
      <c r="F38" s="965"/>
      <c r="G38" s="965"/>
      <c r="H38" s="965"/>
      <c r="I38" s="966" t="s">
        <v>229</v>
      </c>
      <c r="J38" s="967">
        <f t="shared" ref="J38:L40" si="4">SUM(B38+F38)</f>
        <v>8240</v>
      </c>
      <c r="K38" s="967">
        <f t="shared" si="4"/>
        <v>8475</v>
      </c>
      <c r="L38" s="967">
        <f t="shared" si="4"/>
        <v>8240</v>
      </c>
      <c r="M38" s="931">
        <f t="shared" si="0"/>
        <v>97.227138643067846</v>
      </c>
      <c r="N38" s="968"/>
    </row>
    <row r="39" spans="1:14" x14ac:dyDescent="0.25">
      <c r="A39" s="910" t="s">
        <v>1605</v>
      </c>
      <c r="B39" s="962">
        <f>SUM(B40)</f>
        <v>13914</v>
      </c>
      <c r="C39" s="962">
        <f>SUM(C40)</f>
        <v>12714</v>
      </c>
      <c r="D39" s="962">
        <f>SUM(D40)</f>
        <v>12714</v>
      </c>
      <c r="E39" s="964">
        <f>SUM(D39*100/C39)</f>
        <v>100</v>
      </c>
      <c r="F39" s="962">
        <f>SUM(F40)</f>
        <v>0</v>
      </c>
      <c r="G39" s="962">
        <f>SUM(G40)</f>
        <v>0</v>
      </c>
      <c r="H39" s="959">
        <f>SUM(H41+H43)</f>
        <v>0</v>
      </c>
      <c r="I39" s="966"/>
      <c r="J39" s="967">
        <f t="shared" si="4"/>
        <v>13914</v>
      </c>
      <c r="K39" s="967">
        <f t="shared" si="4"/>
        <v>12714</v>
      </c>
      <c r="L39" s="969">
        <f t="shared" si="4"/>
        <v>12714</v>
      </c>
      <c r="M39" s="931">
        <f t="shared" si="0"/>
        <v>100</v>
      </c>
      <c r="N39" s="968"/>
    </row>
    <row r="40" spans="1:14" ht="15.6" thickBot="1" x14ac:dyDescent="0.3">
      <c r="A40" s="970" t="s">
        <v>1606</v>
      </c>
      <c r="B40" s="971">
        <v>13914</v>
      </c>
      <c r="C40" s="972">
        <v>12714</v>
      </c>
      <c r="D40" s="971">
        <v>12714</v>
      </c>
      <c r="E40" s="973">
        <f>SUM(D40*100/C40)</f>
        <v>100</v>
      </c>
      <c r="F40" s="974"/>
      <c r="G40" s="974"/>
      <c r="H40" s="974"/>
      <c r="I40" s="975"/>
      <c r="J40" s="976">
        <f t="shared" si="4"/>
        <v>13914</v>
      </c>
      <c r="K40" s="976">
        <f t="shared" si="4"/>
        <v>12714</v>
      </c>
      <c r="L40" s="976">
        <f t="shared" si="4"/>
        <v>12714</v>
      </c>
      <c r="M40" s="977">
        <f t="shared" si="0"/>
        <v>100</v>
      </c>
      <c r="N40" s="968"/>
    </row>
    <row r="41" spans="1:14" x14ac:dyDescent="0.25">
      <c r="B41" s="978"/>
      <c r="C41" s="978"/>
      <c r="D41" s="978"/>
      <c r="E41" s="978"/>
      <c r="F41" s="978"/>
      <c r="G41" s="978"/>
      <c r="H41" s="978"/>
      <c r="I41" s="978"/>
      <c r="J41" s="978"/>
      <c r="K41" s="978"/>
      <c r="L41" s="978"/>
      <c r="M41" s="978"/>
    </row>
    <row r="42" spans="1:14" x14ac:dyDescent="0.25">
      <c r="B42" s="978"/>
      <c r="C42" s="978"/>
      <c r="D42" s="978"/>
      <c r="E42" s="978"/>
      <c r="F42" s="978"/>
      <c r="G42" s="978"/>
      <c r="H42" s="978"/>
      <c r="I42" s="978"/>
      <c r="J42" s="978"/>
      <c r="K42" s="978"/>
      <c r="L42" s="978"/>
      <c r="M42" s="978"/>
    </row>
    <row r="43" spans="1:14" x14ac:dyDescent="0.25">
      <c r="A43" s="894" t="s">
        <v>473</v>
      </c>
      <c r="B43" s="978"/>
      <c r="C43" s="978"/>
      <c r="D43" s="978"/>
      <c r="E43" s="978"/>
      <c r="F43" s="978"/>
      <c r="G43" s="978"/>
      <c r="H43" s="978"/>
      <c r="I43" s="978"/>
      <c r="J43" s="978"/>
      <c r="K43" s="978"/>
      <c r="L43" s="978"/>
      <c r="M43" s="978"/>
    </row>
    <row r="44" spans="1:14" x14ac:dyDescent="0.25">
      <c r="B44" s="180"/>
      <c r="C44" s="180"/>
    </row>
    <row r="45" spans="1:14" x14ac:dyDescent="0.25">
      <c r="B45" s="180"/>
      <c r="C45" s="133"/>
    </row>
    <row r="46" spans="1:14" x14ac:dyDescent="0.25">
      <c r="B46" s="133"/>
      <c r="C46" s="133"/>
    </row>
    <row r="47" spans="1:14" x14ac:dyDescent="0.25">
      <c r="B47" s="180"/>
      <c r="C47" s="180"/>
    </row>
    <row r="48" spans="1:14" x14ac:dyDescent="0.25">
      <c r="B48" s="133"/>
      <c r="C48" s="133"/>
    </row>
    <row r="49" spans="2:3" x14ac:dyDescent="0.25">
      <c r="B49" s="180"/>
      <c r="C49" s="180"/>
    </row>
    <row r="50" spans="2:3" x14ac:dyDescent="0.25">
      <c r="B50" s="133"/>
      <c r="C50" s="133"/>
    </row>
    <row r="51" spans="2:3" x14ac:dyDescent="0.25">
      <c r="B51" s="180"/>
      <c r="C51" s="180"/>
    </row>
    <row r="52" spans="2:3" x14ac:dyDescent="0.25">
      <c r="B52" s="133"/>
      <c r="C52" s="133"/>
    </row>
    <row r="53" spans="2:3" x14ac:dyDescent="0.25">
      <c r="B53" s="133"/>
      <c r="C53" s="133"/>
    </row>
    <row r="54" spans="2:3" x14ac:dyDescent="0.25">
      <c r="B54" s="133"/>
      <c r="C54" s="133"/>
    </row>
  </sheetData>
  <mergeCells count="5">
    <mergeCell ref="L2:M2"/>
    <mergeCell ref="A3:M3"/>
    <mergeCell ref="B7:E7"/>
    <mergeCell ref="F7:I7"/>
    <mergeCell ref="J7:M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/>
  </sheetViews>
  <sheetFormatPr defaultColWidth="10.88671875" defaultRowHeight="10.199999999999999" x14ac:dyDescent="0.2"/>
  <cols>
    <col min="1" max="1" width="45.109375" style="982" bestFit="1" customWidth="1"/>
    <col min="2" max="2" width="9.33203125" style="982" customWidth="1"/>
    <col min="3" max="3" width="9.21875" style="982" customWidth="1"/>
    <col min="4" max="4" width="10.33203125" style="982" customWidth="1"/>
    <col min="5" max="5" width="10.88671875" style="982" customWidth="1"/>
    <col min="6" max="6" width="9.77734375" style="982" customWidth="1"/>
    <col min="7" max="7" width="9.109375" style="982" customWidth="1"/>
    <col min="8" max="8" width="9.6640625" style="982" customWidth="1"/>
    <col min="9" max="9" width="9" style="982" customWidth="1"/>
    <col min="10" max="10" width="9.6640625" style="982" customWidth="1"/>
    <col min="11" max="11" width="9.109375" style="982" customWidth="1"/>
    <col min="12" max="12" width="10.21875" style="982" customWidth="1"/>
    <col min="13" max="13" width="8.77734375" style="982" customWidth="1"/>
    <col min="14" max="256" width="10.88671875" style="982"/>
    <col min="257" max="257" width="45.109375" style="982" bestFit="1" customWidth="1"/>
    <col min="258" max="258" width="9.33203125" style="982" customWidth="1"/>
    <col min="259" max="259" width="9.21875" style="982" customWidth="1"/>
    <col min="260" max="260" width="10.33203125" style="982" customWidth="1"/>
    <col min="261" max="261" width="10.88671875" style="982" customWidth="1"/>
    <col min="262" max="262" width="9.77734375" style="982" customWidth="1"/>
    <col min="263" max="263" width="9.109375" style="982" customWidth="1"/>
    <col min="264" max="264" width="9.6640625" style="982" customWidth="1"/>
    <col min="265" max="265" width="9" style="982" customWidth="1"/>
    <col min="266" max="266" width="9.6640625" style="982" customWidth="1"/>
    <col min="267" max="267" width="9.109375" style="982" customWidth="1"/>
    <col min="268" max="268" width="10.21875" style="982" customWidth="1"/>
    <col min="269" max="269" width="8.77734375" style="982" customWidth="1"/>
    <col min="270" max="512" width="10.88671875" style="982"/>
    <col min="513" max="513" width="45.109375" style="982" bestFit="1" customWidth="1"/>
    <col min="514" max="514" width="9.33203125" style="982" customWidth="1"/>
    <col min="515" max="515" width="9.21875" style="982" customWidth="1"/>
    <col min="516" max="516" width="10.33203125" style="982" customWidth="1"/>
    <col min="517" max="517" width="10.88671875" style="982" customWidth="1"/>
    <col min="518" max="518" width="9.77734375" style="982" customWidth="1"/>
    <col min="519" max="519" width="9.109375" style="982" customWidth="1"/>
    <col min="520" max="520" width="9.6640625" style="982" customWidth="1"/>
    <col min="521" max="521" width="9" style="982" customWidth="1"/>
    <col min="522" max="522" width="9.6640625" style="982" customWidth="1"/>
    <col min="523" max="523" width="9.109375" style="982" customWidth="1"/>
    <col min="524" max="524" width="10.21875" style="982" customWidth="1"/>
    <col min="525" max="525" width="8.77734375" style="982" customWidth="1"/>
    <col min="526" max="768" width="10.88671875" style="982"/>
    <col min="769" max="769" width="45.109375" style="982" bestFit="1" customWidth="1"/>
    <col min="770" max="770" width="9.33203125" style="982" customWidth="1"/>
    <col min="771" max="771" width="9.21875" style="982" customWidth="1"/>
    <col min="772" max="772" width="10.33203125" style="982" customWidth="1"/>
    <col min="773" max="773" width="10.88671875" style="982" customWidth="1"/>
    <col min="774" max="774" width="9.77734375" style="982" customWidth="1"/>
    <col min="775" max="775" width="9.109375" style="982" customWidth="1"/>
    <col min="776" max="776" width="9.6640625" style="982" customWidth="1"/>
    <col min="777" max="777" width="9" style="982" customWidth="1"/>
    <col min="778" max="778" width="9.6640625" style="982" customWidth="1"/>
    <col min="779" max="779" width="9.109375" style="982" customWidth="1"/>
    <col min="780" max="780" width="10.21875" style="982" customWidth="1"/>
    <col min="781" max="781" width="8.77734375" style="982" customWidth="1"/>
    <col min="782" max="1024" width="10.88671875" style="982"/>
    <col min="1025" max="1025" width="45.109375" style="982" bestFit="1" customWidth="1"/>
    <col min="1026" max="1026" width="9.33203125" style="982" customWidth="1"/>
    <col min="1027" max="1027" width="9.21875" style="982" customWidth="1"/>
    <col min="1028" max="1028" width="10.33203125" style="982" customWidth="1"/>
    <col min="1029" max="1029" width="10.88671875" style="982" customWidth="1"/>
    <col min="1030" max="1030" width="9.77734375" style="982" customWidth="1"/>
    <col min="1031" max="1031" width="9.109375" style="982" customWidth="1"/>
    <col min="1032" max="1032" width="9.6640625" style="982" customWidth="1"/>
    <col min="1033" max="1033" width="9" style="982" customWidth="1"/>
    <col min="1034" max="1034" width="9.6640625" style="982" customWidth="1"/>
    <col min="1035" max="1035" width="9.109375" style="982" customWidth="1"/>
    <col min="1036" max="1036" width="10.21875" style="982" customWidth="1"/>
    <col min="1037" max="1037" width="8.77734375" style="982" customWidth="1"/>
    <col min="1038" max="1280" width="10.88671875" style="982"/>
    <col min="1281" max="1281" width="45.109375" style="982" bestFit="1" customWidth="1"/>
    <col min="1282" max="1282" width="9.33203125" style="982" customWidth="1"/>
    <col min="1283" max="1283" width="9.21875" style="982" customWidth="1"/>
    <col min="1284" max="1284" width="10.33203125" style="982" customWidth="1"/>
    <col min="1285" max="1285" width="10.88671875" style="982" customWidth="1"/>
    <col min="1286" max="1286" width="9.77734375" style="982" customWidth="1"/>
    <col min="1287" max="1287" width="9.109375" style="982" customWidth="1"/>
    <col min="1288" max="1288" width="9.6640625" style="982" customWidth="1"/>
    <col min="1289" max="1289" width="9" style="982" customWidth="1"/>
    <col min="1290" max="1290" width="9.6640625" style="982" customWidth="1"/>
    <col min="1291" max="1291" width="9.109375" style="982" customWidth="1"/>
    <col min="1292" max="1292" width="10.21875" style="982" customWidth="1"/>
    <col min="1293" max="1293" width="8.77734375" style="982" customWidth="1"/>
    <col min="1294" max="1536" width="10.88671875" style="982"/>
    <col min="1537" max="1537" width="45.109375" style="982" bestFit="1" customWidth="1"/>
    <col min="1538" max="1538" width="9.33203125" style="982" customWidth="1"/>
    <col min="1539" max="1539" width="9.21875" style="982" customWidth="1"/>
    <col min="1540" max="1540" width="10.33203125" style="982" customWidth="1"/>
    <col min="1541" max="1541" width="10.88671875" style="982" customWidth="1"/>
    <col min="1542" max="1542" width="9.77734375" style="982" customWidth="1"/>
    <col min="1543" max="1543" width="9.109375" style="982" customWidth="1"/>
    <col min="1544" max="1544" width="9.6640625" style="982" customWidth="1"/>
    <col min="1545" max="1545" width="9" style="982" customWidth="1"/>
    <col min="1546" max="1546" width="9.6640625" style="982" customWidth="1"/>
    <col min="1547" max="1547" width="9.109375" style="982" customWidth="1"/>
    <col min="1548" max="1548" width="10.21875" style="982" customWidth="1"/>
    <col min="1549" max="1549" width="8.77734375" style="982" customWidth="1"/>
    <col min="1550" max="1792" width="10.88671875" style="982"/>
    <col min="1793" max="1793" width="45.109375" style="982" bestFit="1" customWidth="1"/>
    <col min="1794" max="1794" width="9.33203125" style="982" customWidth="1"/>
    <col min="1795" max="1795" width="9.21875" style="982" customWidth="1"/>
    <col min="1796" max="1796" width="10.33203125" style="982" customWidth="1"/>
    <col min="1797" max="1797" width="10.88671875" style="982" customWidth="1"/>
    <col min="1798" max="1798" width="9.77734375" style="982" customWidth="1"/>
    <col min="1799" max="1799" width="9.109375" style="982" customWidth="1"/>
    <col min="1800" max="1800" width="9.6640625" style="982" customWidth="1"/>
    <col min="1801" max="1801" width="9" style="982" customWidth="1"/>
    <col min="1802" max="1802" width="9.6640625" style="982" customWidth="1"/>
    <col min="1803" max="1803" width="9.109375" style="982" customWidth="1"/>
    <col min="1804" max="1804" width="10.21875" style="982" customWidth="1"/>
    <col min="1805" max="1805" width="8.77734375" style="982" customWidth="1"/>
    <col min="1806" max="2048" width="10.88671875" style="982"/>
    <col min="2049" max="2049" width="45.109375" style="982" bestFit="1" customWidth="1"/>
    <col min="2050" max="2050" width="9.33203125" style="982" customWidth="1"/>
    <col min="2051" max="2051" width="9.21875" style="982" customWidth="1"/>
    <col min="2052" max="2052" width="10.33203125" style="982" customWidth="1"/>
    <col min="2053" max="2053" width="10.88671875" style="982" customWidth="1"/>
    <col min="2054" max="2054" width="9.77734375" style="982" customWidth="1"/>
    <col min="2055" max="2055" width="9.109375" style="982" customWidth="1"/>
    <col min="2056" max="2056" width="9.6640625" style="982" customWidth="1"/>
    <col min="2057" max="2057" width="9" style="982" customWidth="1"/>
    <col min="2058" max="2058" width="9.6640625" style="982" customWidth="1"/>
    <col min="2059" max="2059" width="9.109375" style="982" customWidth="1"/>
    <col min="2060" max="2060" width="10.21875" style="982" customWidth="1"/>
    <col min="2061" max="2061" width="8.77734375" style="982" customWidth="1"/>
    <col min="2062" max="2304" width="10.88671875" style="982"/>
    <col min="2305" max="2305" width="45.109375" style="982" bestFit="1" customWidth="1"/>
    <col min="2306" max="2306" width="9.33203125" style="982" customWidth="1"/>
    <col min="2307" max="2307" width="9.21875" style="982" customWidth="1"/>
    <col min="2308" max="2308" width="10.33203125" style="982" customWidth="1"/>
    <col min="2309" max="2309" width="10.88671875" style="982" customWidth="1"/>
    <col min="2310" max="2310" width="9.77734375" style="982" customWidth="1"/>
    <col min="2311" max="2311" width="9.109375" style="982" customWidth="1"/>
    <col min="2312" max="2312" width="9.6640625" style="982" customWidth="1"/>
    <col min="2313" max="2313" width="9" style="982" customWidth="1"/>
    <col min="2314" max="2314" width="9.6640625" style="982" customWidth="1"/>
    <col min="2315" max="2315" width="9.109375" style="982" customWidth="1"/>
    <col min="2316" max="2316" width="10.21875" style="982" customWidth="1"/>
    <col min="2317" max="2317" width="8.77734375" style="982" customWidth="1"/>
    <col min="2318" max="2560" width="10.88671875" style="982"/>
    <col min="2561" max="2561" width="45.109375" style="982" bestFit="1" customWidth="1"/>
    <col min="2562" max="2562" width="9.33203125" style="982" customWidth="1"/>
    <col min="2563" max="2563" width="9.21875" style="982" customWidth="1"/>
    <col min="2564" max="2564" width="10.33203125" style="982" customWidth="1"/>
    <col min="2565" max="2565" width="10.88671875" style="982" customWidth="1"/>
    <col min="2566" max="2566" width="9.77734375" style="982" customWidth="1"/>
    <col min="2567" max="2567" width="9.109375" style="982" customWidth="1"/>
    <col min="2568" max="2568" width="9.6640625" style="982" customWidth="1"/>
    <col min="2569" max="2569" width="9" style="982" customWidth="1"/>
    <col min="2570" max="2570" width="9.6640625" style="982" customWidth="1"/>
    <col min="2571" max="2571" width="9.109375" style="982" customWidth="1"/>
    <col min="2572" max="2572" width="10.21875" style="982" customWidth="1"/>
    <col min="2573" max="2573" width="8.77734375" style="982" customWidth="1"/>
    <col min="2574" max="2816" width="10.88671875" style="982"/>
    <col min="2817" max="2817" width="45.109375" style="982" bestFit="1" customWidth="1"/>
    <col min="2818" max="2818" width="9.33203125" style="982" customWidth="1"/>
    <col min="2819" max="2819" width="9.21875" style="982" customWidth="1"/>
    <col min="2820" max="2820" width="10.33203125" style="982" customWidth="1"/>
    <col min="2821" max="2821" width="10.88671875" style="982" customWidth="1"/>
    <col min="2822" max="2822" width="9.77734375" style="982" customWidth="1"/>
    <col min="2823" max="2823" width="9.109375" style="982" customWidth="1"/>
    <col min="2824" max="2824" width="9.6640625" style="982" customWidth="1"/>
    <col min="2825" max="2825" width="9" style="982" customWidth="1"/>
    <col min="2826" max="2826" width="9.6640625" style="982" customWidth="1"/>
    <col min="2827" max="2827" width="9.109375" style="982" customWidth="1"/>
    <col min="2828" max="2828" width="10.21875" style="982" customWidth="1"/>
    <col min="2829" max="2829" width="8.77734375" style="982" customWidth="1"/>
    <col min="2830" max="3072" width="10.88671875" style="982"/>
    <col min="3073" max="3073" width="45.109375" style="982" bestFit="1" customWidth="1"/>
    <col min="3074" max="3074" width="9.33203125" style="982" customWidth="1"/>
    <col min="3075" max="3075" width="9.21875" style="982" customWidth="1"/>
    <col min="3076" max="3076" width="10.33203125" style="982" customWidth="1"/>
    <col min="3077" max="3077" width="10.88671875" style="982" customWidth="1"/>
    <col min="3078" max="3078" width="9.77734375" style="982" customWidth="1"/>
    <col min="3079" max="3079" width="9.109375" style="982" customWidth="1"/>
    <col min="3080" max="3080" width="9.6640625" style="982" customWidth="1"/>
    <col min="3081" max="3081" width="9" style="982" customWidth="1"/>
    <col min="3082" max="3082" width="9.6640625" style="982" customWidth="1"/>
    <col min="3083" max="3083" width="9.109375" style="982" customWidth="1"/>
    <col min="3084" max="3084" width="10.21875" style="982" customWidth="1"/>
    <col min="3085" max="3085" width="8.77734375" style="982" customWidth="1"/>
    <col min="3086" max="3328" width="10.88671875" style="982"/>
    <col min="3329" max="3329" width="45.109375" style="982" bestFit="1" customWidth="1"/>
    <col min="3330" max="3330" width="9.33203125" style="982" customWidth="1"/>
    <col min="3331" max="3331" width="9.21875" style="982" customWidth="1"/>
    <col min="3332" max="3332" width="10.33203125" style="982" customWidth="1"/>
    <col min="3333" max="3333" width="10.88671875" style="982" customWidth="1"/>
    <col min="3334" max="3334" width="9.77734375" style="982" customWidth="1"/>
    <col min="3335" max="3335" width="9.109375" style="982" customWidth="1"/>
    <col min="3336" max="3336" width="9.6640625" style="982" customWidth="1"/>
    <col min="3337" max="3337" width="9" style="982" customWidth="1"/>
    <col min="3338" max="3338" width="9.6640625" style="982" customWidth="1"/>
    <col min="3339" max="3339" width="9.109375" style="982" customWidth="1"/>
    <col min="3340" max="3340" width="10.21875" style="982" customWidth="1"/>
    <col min="3341" max="3341" width="8.77734375" style="982" customWidth="1"/>
    <col min="3342" max="3584" width="10.88671875" style="982"/>
    <col min="3585" max="3585" width="45.109375" style="982" bestFit="1" customWidth="1"/>
    <col min="3586" max="3586" width="9.33203125" style="982" customWidth="1"/>
    <col min="3587" max="3587" width="9.21875" style="982" customWidth="1"/>
    <col min="3588" max="3588" width="10.33203125" style="982" customWidth="1"/>
    <col min="3589" max="3589" width="10.88671875" style="982" customWidth="1"/>
    <col min="3590" max="3590" width="9.77734375" style="982" customWidth="1"/>
    <col min="3591" max="3591" width="9.109375" style="982" customWidth="1"/>
    <col min="3592" max="3592" width="9.6640625" style="982" customWidth="1"/>
    <col min="3593" max="3593" width="9" style="982" customWidth="1"/>
    <col min="3594" max="3594" width="9.6640625" style="982" customWidth="1"/>
    <col min="3595" max="3595" width="9.109375" style="982" customWidth="1"/>
    <col min="3596" max="3596" width="10.21875" style="982" customWidth="1"/>
    <col min="3597" max="3597" width="8.77734375" style="982" customWidth="1"/>
    <col min="3598" max="3840" width="10.88671875" style="982"/>
    <col min="3841" max="3841" width="45.109375" style="982" bestFit="1" customWidth="1"/>
    <col min="3842" max="3842" width="9.33203125" style="982" customWidth="1"/>
    <col min="3843" max="3843" width="9.21875" style="982" customWidth="1"/>
    <col min="3844" max="3844" width="10.33203125" style="982" customWidth="1"/>
    <col min="3845" max="3845" width="10.88671875" style="982" customWidth="1"/>
    <col min="3846" max="3846" width="9.77734375" style="982" customWidth="1"/>
    <col min="3847" max="3847" width="9.109375" style="982" customWidth="1"/>
    <col min="3848" max="3848" width="9.6640625" style="982" customWidth="1"/>
    <col min="3849" max="3849" width="9" style="982" customWidth="1"/>
    <col min="3850" max="3850" width="9.6640625" style="982" customWidth="1"/>
    <col min="3851" max="3851" width="9.109375" style="982" customWidth="1"/>
    <col min="3852" max="3852" width="10.21875" style="982" customWidth="1"/>
    <col min="3853" max="3853" width="8.77734375" style="982" customWidth="1"/>
    <col min="3854" max="4096" width="10.88671875" style="982"/>
    <col min="4097" max="4097" width="45.109375" style="982" bestFit="1" customWidth="1"/>
    <col min="4098" max="4098" width="9.33203125" style="982" customWidth="1"/>
    <col min="4099" max="4099" width="9.21875" style="982" customWidth="1"/>
    <col min="4100" max="4100" width="10.33203125" style="982" customWidth="1"/>
    <col min="4101" max="4101" width="10.88671875" style="982" customWidth="1"/>
    <col min="4102" max="4102" width="9.77734375" style="982" customWidth="1"/>
    <col min="4103" max="4103" width="9.109375" style="982" customWidth="1"/>
    <col min="4104" max="4104" width="9.6640625" style="982" customWidth="1"/>
    <col min="4105" max="4105" width="9" style="982" customWidth="1"/>
    <col min="4106" max="4106" width="9.6640625" style="982" customWidth="1"/>
    <col min="4107" max="4107" width="9.109375" style="982" customWidth="1"/>
    <col min="4108" max="4108" width="10.21875" style="982" customWidth="1"/>
    <col min="4109" max="4109" width="8.77734375" style="982" customWidth="1"/>
    <col min="4110" max="4352" width="10.88671875" style="982"/>
    <col min="4353" max="4353" width="45.109375" style="982" bestFit="1" customWidth="1"/>
    <col min="4354" max="4354" width="9.33203125" style="982" customWidth="1"/>
    <col min="4355" max="4355" width="9.21875" style="982" customWidth="1"/>
    <col min="4356" max="4356" width="10.33203125" style="982" customWidth="1"/>
    <col min="4357" max="4357" width="10.88671875" style="982" customWidth="1"/>
    <col min="4358" max="4358" width="9.77734375" style="982" customWidth="1"/>
    <col min="4359" max="4359" width="9.109375" style="982" customWidth="1"/>
    <col min="4360" max="4360" width="9.6640625" style="982" customWidth="1"/>
    <col min="4361" max="4361" width="9" style="982" customWidth="1"/>
    <col min="4362" max="4362" width="9.6640625" style="982" customWidth="1"/>
    <col min="4363" max="4363" width="9.109375" style="982" customWidth="1"/>
    <col min="4364" max="4364" width="10.21875" style="982" customWidth="1"/>
    <col min="4365" max="4365" width="8.77734375" style="982" customWidth="1"/>
    <col min="4366" max="4608" width="10.88671875" style="982"/>
    <col min="4609" max="4609" width="45.109375" style="982" bestFit="1" customWidth="1"/>
    <col min="4610" max="4610" width="9.33203125" style="982" customWidth="1"/>
    <col min="4611" max="4611" width="9.21875" style="982" customWidth="1"/>
    <col min="4612" max="4612" width="10.33203125" style="982" customWidth="1"/>
    <col min="4613" max="4613" width="10.88671875" style="982" customWidth="1"/>
    <col min="4614" max="4614" width="9.77734375" style="982" customWidth="1"/>
    <col min="4615" max="4615" width="9.109375" style="982" customWidth="1"/>
    <col min="4616" max="4616" width="9.6640625" style="982" customWidth="1"/>
    <col min="4617" max="4617" width="9" style="982" customWidth="1"/>
    <col min="4618" max="4618" width="9.6640625" style="982" customWidth="1"/>
    <col min="4619" max="4619" width="9.109375" style="982" customWidth="1"/>
    <col min="4620" max="4620" width="10.21875" style="982" customWidth="1"/>
    <col min="4621" max="4621" width="8.77734375" style="982" customWidth="1"/>
    <col min="4622" max="4864" width="10.88671875" style="982"/>
    <col min="4865" max="4865" width="45.109375" style="982" bestFit="1" customWidth="1"/>
    <col min="4866" max="4866" width="9.33203125" style="982" customWidth="1"/>
    <col min="4867" max="4867" width="9.21875" style="982" customWidth="1"/>
    <col min="4868" max="4868" width="10.33203125" style="982" customWidth="1"/>
    <col min="4869" max="4869" width="10.88671875" style="982" customWidth="1"/>
    <col min="4870" max="4870" width="9.77734375" style="982" customWidth="1"/>
    <col min="4871" max="4871" width="9.109375" style="982" customWidth="1"/>
    <col min="4872" max="4872" width="9.6640625" style="982" customWidth="1"/>
    <col min="4873" max="4873" width="9" style="982" customWidth="1"/>
    <col min="4874" max="4874" width="9.6640625" style="982" customWidth="1"/>
    <col min="4875" max="4875" width="9.109375" style="982" customWidth="1"/>
    <col min="4876" max="4876" width="10.21875" style="982" customWidth="1"/>
    <col min="4877" max="4877" width="8.77734375" style="982" customWidth="1"/>
    <col min="4878" max="5120" width="10.88671875" style="982"/>
    <col min="5121" max="5121" width="45.109375" style="982" bestFit="1" customWidth="1"/>
    <col min="5122" max="5122" width="9.33203125" style="982" customWidth="1"/>
    <col min="5123" max="5123" width="9.21875" style="982" customWidth="1"/>
    <col min="5124" max="5124" width="10.33203125" style="982" customWidth="1"/>
    <col min="5125" max="5125" width="10.88671875" style="982" customWidth="1"/>
    <col min="5126" max="5126" width="9.77734375" style="982" customWidth="1"/>
    <col min="5127" max="5127" width="9.109375" style="982" customWidth="1"/>
    <col min="5128" max="5128" width="9.6640625" style="982" customWidth="1"/>
    <col min="5129" max="5129" width="9" style="982" customWidth="1"/>
    <col min="5130" max="5130" width="9.6640625" style="982" customWidth="1"/>
    <col min="5131" max="5131" width="9.109375" style="982" customWidth="1"/>
    <col min="5132" max="5132" width="10.21875" style="982" customWidth="1"/>
    <col min="5133" max="5133" width="8.77734375" style="982" customWidth="1"/>
    <col min="5134" max="5376" width="10.88671875" style="982"/>
    <col min="5377" max="5377" width="45.109375" style="982" bestFit="1" customWidth="1"/>
    <col min="5378" max="5378" width="9.33203125" style="982" customWidth="1"/>
    <col min="5379" max="5379" width="9.21875" style="982" customWidth="1"/>
    <col min="5380" max="5380" width="10.33203125" style="982" customWidth="1"/>
    <col min="5381" max="5381" width="10.88671875" style="982" customWidth="1"/>
    <col min="5382" max="5382" width="9.77734375" style="982" customWidth="1"/>
    <col min="5383" max="5383" width="9.109375" style="982" customWidth="1"/>
    <col min="5384" max="5384" width="9.6640625" style="982" customWidth="1"/>
    <col min="5385" max="5385" width="9" style="982" customWidth="1"/>
    <col min="5386" max="5386" width="9.6640625" style="982" customWidth="1"/>
    <col min="5387" max="5387" width="9.109375" style="982" customWidth="1"/>
    <col min="5388" max="5388" width="10.21875" style="982" customWidth="1"/>
    <col min="5389" max="5389" width="8.77734375" style="982" customWidth="1"/>
    <col min="5390" max="5632" width="10.88671875" style="982"/>
    <col min="5633" max="5633" width="45.109375" style="982" bestFit="1" customWidth="1"/>
    <col min="5634" max="5634" width="9.33203125" style="982" customWidth="1"/>
    <col min="5635" max="5635" width="9.21875" style="982" customWidth="1"/>
    <col min="5636" max="5636" width="10.33203125" style="982" customWidth="1"/>
    <col min="5637" max="5637" width="10.88671875" style="982" customWidth="1"/>
    <col min="5638" max="5638" width="9.77734375" style="982" customWidth="1"/>
    <col min="5639" max="5639" width="9.109375" style="982" customWidth="1"/>
    <col min="5640" max="5640" width="9.6640625" style="982" customWidth="1"/>
    <col min="5641" max="5641" width="9" style="982" customWidth="1"/>
    <col min="5642" max="5642" width="9.6640625" style="982" customWidth="1"/>
    <col min="5643" max="5643" width="9.109375" style="982" customWidth="1"/>
    <col min="5644" max="5644" width="10.21875" style="982" customWidth="1"/>
    <col min="5645" max="5645" width="8.77734375" style="982" customWidth="1"/>
    <col min="5646" max="5888" width="10.88671875" style="982"/>
    <col min="5889" max="5889" width="45.109375" style="982" bestFit="1" customWidth="1"/>
    <col min="5890" max="5890" width="9.33203125" style="982" customWidth="1"/>
    <col min="5891" max="5891" width="9.21875" style="982" customWidth="1"/>
    <col min="5892" max="5892" width="10.33203125" style="982" customWidth="1"/>
    <col min="5893" max="5893" width="10.88671875" style="982" customWidth="1"/>
    <col min="5894" max="5894" width="9.77734375" style="982" customWidth="1"/>
    <col min="5895" max="5895" width="9.109375" style="982" customWidth="1"/>
    <col min="5896" max="5896" width="9.6640625" style="982" customWidth="1"/>
    <col min="5897" max="5897" width="9" style="982" customWidth="1"/>
    <col min="5898" max="5898" width="9.6640625" style="982" customWidth="1"/>
    <col min="5899" max="5899" width="9.109375" style="982" customWidth="1"/>
    <col min="5900" max="5900" width="10.21875" style="982" customWidth="1"/>
    <col min="5901" max="5901" width="8.77734375" style="982" customWidth="1"/>
    <col min="5902" max="6144" width="10.88671875" style="982"/>
    <col min="6145" max="6145" width="45.109375" style="982" bestFit="1" customWidth="1"/>
    <col min="6146" max="6146" width="9.33203125" style="982" customWidth="1"/>
    <col min="6147" max="6147" width="9.21875" style="982" customWidth="1"/>
    <col min="6148" max="6148" width="10.33203125" style="982" customWidth="1"/>
    <col min="6149" max="6149" width="10.88671875" style="982" customWidth="1"/>
    <col min="6150" max="6150" width="9.77734375" style="982" customWidth="1"/>
    <col min="6151" max="6151" width="9.109375" style="982" customWidth="1"/>
    <col min="6152" max="6152" width="9.6640625" style="982" customWidth="1"/>
    <col min="6153" max="6153" width="9" style="982" customWidth="1"/>
    <col min="6154" max="6154" width="9.6640625" style="982" customWidth="1"/>
    <col min="6155" max="6155" width="9.109375" style="982" customWidth="1"/>
    <col min="6156" max="6156" width="10.21875" style="982" customWidth="1"/>
    <col min="6157" max="6157" width="8.77734375" style="982" customWidth="1"/>
    <col min="6158" max="6400" width="10.88671875" style="982"/>
    <col min="6401" max="6401" width="45.109375" style="982" bestFit="1" customWidth="1"/>
    <col min="6402" max="6402" width="9.33203125" style="982" customWidth="1"/>
    <col min="6403" max="6403" width="9.21875" style="982" customWidth="1"/>
    <col min="6404" max="6404" width="10.33203125" style="982" customWidth="1"/>
    <col min="6405" max="6405" width="10.88671875" style="982" customWidth="1"/>
    <col min="6406" max="6406" width="9.77734375" style="982" customWidth="1"/>
    <col min="6407" max="6407" width="9.109375" style="982" customWidth="1"/>
    <col min="6408" max="6408" width="9.6640625" style="982" customWidth="1"/>
    <col min="6409" max="6409" width="9" style="982" customWidth="1"/>
    <col min="6410" max="6410" width="9.6640625" style="982" customWidth="1"/>
    <col min="6411" max="6411" width="9.109375" style="982" customWidth="1"/>
    <col min="6412" max="6412" width="10.21875" style="982" customWidth="1"/>
    <col min="6413" max="6413" width="8.77734375" style="982" customWidth="1"/>
    <col min="6414" max="6656" width="10.88671875" style="982"/>
    <col min="6657" max="6657" width="45.109375" style="982" bestFit="1" customWidth="1"/>
    <col min="6658" max="6658" width="9.33203125" style="982" customWidth="1"/>
    <col min="6659" max="6659" width="9.21875" style="982" customWidth="1"/>
    <col min="6660" max="6660" width="10.33203125" style="982" customWidth="1"/>
    <col min="6661" max="6661" width="10.88671875" style="982" customWidth="1"/>
    <col min="6662" max="6662" width="9.77734375" style="982" customWidth="1"/>
    <col min="6663" max="6663" width="9.109375" style="982" customWidth="1"/>
    <col min="6664" max="6664" width="9.6640625" style="982" customWidth="1"/>
    <col min="6665" max="6665" width="9" style="982" customWidth="1"/>
    <col min="6666" max="6666" width="9.6640625" style="982" customWidth="1"/>
    <col min="6667" max="6667" width="9.109375" style="982" customWidth="1"/>
    <col min="6668" max="6668" width="10.21875" style="982" customWidth="1"/>
    <col min="6669" max="6669" width="8.77734375" style="982" customWidth="1"/>
    <col min="6670" max="6912" width="10.88671875" style="982"/>
    <col min="6913" max="6913" width="45.109375" style="982" bestFit="1" customWidth="1"/>
    <col min="6914" max="6914" width="9.33203125" style="982" customWidth="1"/>
    <col min="6915" max="6915" width="9.21875" style="982" customWidth="1"/>
    <col min="6916" max="6916" width="10.33203125" style="982" customWidth="1"/>
    <col min="6917" max="6917" width="10.88671875" style="982" customWidth="1"/>
    <col min="6918" max="6918" width="9.77734375" style="982" customWidth="1"/>
    <col min="6919" max="6919" width="9.109375" style="982" customWidth="1"/>
    <col min="6920" max="6920" width="9.6640625" style="982" customWidth="1"/>
    <col min="6921" max="6921" width="9" style="982" customWidth="1"/>
    <col min="6922" max="6922" width="9.6640625" style="982" customWidth="1"/>
    <col min="6923" max="6923" width="9.109375" style="982" customWidth="1"/>
    <col min="6924" max="6924" width="10.21875" style="982" customWidth="1"/>
    <col min="6925" max="6925" width="8.77734375" style="982" customWidth="1"/>
    <col min="6926" max="7168" width="10.88671875" style="982"/>
    <col min="7169" max="7169" width="45.109375" style="982" bestFit="1" customWidth="1"/>
    <col min="7170" max="7170" width="9.33203125" style="982" customWidth="1"/>
    <col min="7171" max="7171" width="9.21875" style="982" customWidth="1"/>
    <col min="7172" max="7172" width="10.33203125" style="982" customWidth="1"/>
    <col min="7173" max="7173" width="10.88671875" style="982" customWidth="1"/>
    <col min="7174" max="7174" width="9.77734375" style="982" customWidth="1"/>
    <col min="7175" max="7175" width="9.109375" style="982" customWidth="1"/>
    <col min="7176" max="7176" width="9.6640625" style="982" customWidth="1"/>
    <col min="7177" max="7177" width="9" style="982" customWidth="1"/>
    <col min="7178" max="7178" width="9.6640625" style="982" customWidth="1"/>
    <col min="7179" max="7179" width="9.109375" style="982" customWidth="1"/>
    <col min="7180" max="7180" width="10.21875" style="982" customWidth="1"/>
    <col min="7181" max="7181" width="8.77734375" style="982" customWidth="1"/>
    <col min="7182" max="7424" width="10.88671875" style="982"/>
    <col min="7425" max="7425" width="45.109375" style="982" bestFit="1" customWidth="1"/>
    <col min="7426" max="7426" width="9.33203125" style="982" customWidth="1"/>
    <col min="7427" max="7427" width="9.21875" style="982" customWidth="1"/>
    <col min="7428" max="7428" width="10.33203125" style="982" customWidth="1"/>
    <col min="7429" max="7429" width="10.88671875" style="982" customWidth="1"/>
    <col min="7430" max="7430" width="9.77734375" style="982" customWidth="1"/>
    <col min="7431" max="7431" width="9.109375" style="982" customWidth="1"/>
    <col min="7432" max="7432" width="9.6640625" style="982" customWidth="1"/>
    <col min="7433" max="7433" width="9" style="982" customWidth="1"/>
    <col min="7434" max="7434" width="9.6640625" style="982" customWidth="1"/>
    <col min="7435" max="7435" width="9.109375" style="982" customWidth="1"/>
    <col min="7436" max="7436" width="10.21875" style="982" customWidth="1"/>
    <col min="7437" max="7437" width="8.77734375" style="982" customWidth="1"/>
    <col min="7438" max="7680" width="10.88671875" style="982"/>
    <col min="7681" max="7681" width="45.109375" style="982" bestFit="1" customWidth="1"/>
    <col min="7682" max="7682" width="9.33203125" style="982" customWidth="1"/>
    <col min="7683" max="7683" width="9.21875" style="982" customWidth="1"/>
    <col min="7684" max="7684" width="10.33203125" style="982" customWidth="1"/>
    <col min="7685" max="7685" width="10.88671875" style="982" customWidth="1"/>
    <col min="7686" max="7686" width="9.77734375" style="982" customWidth="1"/>
    <col min="7687" max="7687" width="9.109375" style="982" customWidth="1"/>
    <col min="7688" max="7688" width="9.6640625" style="982" customWidth="1"/>
    <col min="7689" max="7689" width="9" style="982" customWidth="1"/>
    <col min="7690" max="7690" width="9.6640625" style="982" customWidth="1"/>
    <col min="7691" max="7691" width="9.109375" style="982" customWidth="1"/>
    <col min="7692" max="7692" width="10.21875" style="982" customWidth="1"/>
    <col min="7693" max="7693" width="8.77734375" style="982" customWidth="1"/>
    <col min="7694" max="7936" width="10.88671875" style="982"/>
    <col min="7937" max="7937" width="45.109375" style="982" bestFit="1" customWidth="1"/>
    <col min="7938" max="7938" width="9.33203125" style="982" customWidth="1"/>
    <col min="7939" max="7939" width="9.21875" style="982" customWidth="1"/>
    <col min="7940" max="7940" width="10.33203125" style="982" customWidth="1"/>
    <col min="7941" max="7941" width="10.88671875" style="982" customWidth="1"/>
    <col min="7942" max="7942" width="9.77734375" style="982" customWidth="1"/>
    <col min="7943" max="7943" width="9.109375" style="982" customWidth="1"/>
    <col min="7944" max="7944" width="9.6640625" style="982" customWidth="1"/>
    <col min="7945" max="7945" width="9" style="982" customWidth="1"/>
    <col min="7946" max="7946" width="9.6640625" style="982" customWidth="1"/>
    <col min="7947" max="7947" width="9.109375" style="982" customWidth="1"/>
    <col min="7948" max="7948" width="10.21875" style="982" customWidth="1"/>
    <col min="7949" max="7949" width="8.77734375" style="982" customWidth="1"/>
    <col min="7950" max="8192" width="10.88671875" style="982"/>
    <col min="8193" max="8193" width="45.109375" style="982" bestFit="1" customWidth="1"/>
    <col min="8194" max="8194" width="9.33203125" style="982" customWidth="1"/>
    <col min="8195" max="8195" width="9.21875" style="982" customWidth="1"/>
    <col min="8196" max="8196" width="10.33203125" style="982" customWidth="1"/>
    <col min="8197" max="8197" width="10.88671875" style="982" customWidth="1"/>
    <col min="8198" max="8198" width="9.77734375" style="982" customWidth="1"/>
    <col min="8199" max="8199" width="9.109375" style="982" customWidth="1"/>
    <col min="8200" max="8200" width="9.6640625" style="982" customWidth="1"/>
    <col min="8201" max="8201" width="9" style="982" customWidth="1"/>
    <col min="8202" max="8202" width="9.6640625" style="982" customWidth="1"/>
    <col min="8203" max="8203" width="9.109375" style="982" customWidth="1"/>
    <col min="8204" max="8204" width="10.21875" style="982" customWidth="1"/>
    <col min="8205" max="8205" width="8.77734375" style="982" customWidth="1"/>
    <col min="8206" max="8448" width="10.88671875" style="982"/>
    <col min="8449" max="8449" width="45.109375" style="982" bestFit="1" customWidth="1"/>
    <col min="8450" max="8450" width="9.33203125" style="982" customWidth="1"/>
    <col min="8451" max="8451" width="9.21875" style="982" customWidth="1"/>
    <col min="8452" max="8452" width="10.33203125" style="982" customWidth="1"/>
    <col min="8453" max="8453" width="10.88671875" style="982" customWidth="1"/>
    <col min="8454" max="8454" width="9.77734375" style="982" customWidth="1"/>
    <col min="8455" max="8455" width="9.109375" style="982" customWidth="1"/>
    <col min="8456" max="8456" width="9.6640625" style="982" customWidth="1"/>
    <col min="8457" max="8457" width="9" style="982" customWidth="1"/>
    <col min="8458" max="8458" width="9.6640625" style="982" customWidth="1"/>
    <col min="8459" max="8459" width="9.109375" style="982" customWidth="1"/>
    <col min="8460" max="8460" width="10.21875" style="982" customWidth="1"/>
    <col min="8461" max="8461" width="8.77734375" style="982" customWidth="1"/>
    <col min="8462" max="8704" width="10.88671875" style="982"/>
    <col min="8705" max="8705" width="45.109375" style="982" bestFit="1" customWidth="1"/>
    <col min="8706" max="8706" width="9.33203125" style="982" customWidth="1"/>
    <col min="8707" max="8707" width="9.21875" style="982" customWidth="1"/>
    <col min="8708" max="8708" width="10.33203125" style="982" customWidth="1"/>
    <col min="8709" max="8709" width="10.88671875" style="982" customWidth="1"/>
    <col min="8710" max="8710" width="9.77734375" style="982" customWidth="1"/>
    <col min="8711" max="8711" width="9.109375" style="982" customWidth="1"/>
    <col min="8712" max="8712" width="9.6640625" style="982" customWidth="1"/>
    <col min="8713" max="8713" width="9" style="982" customWidth="1"/>
    <col min="8714" max="8714" width="9.6640625" style="982" customWidth="1"/>
    <col min="8715" max="8715" width="9.109375" style="982" customWidth="1"/>
    <col min="8716" max="8716" width="10.21875" style="982" customWidth="1"/>
    <col min="8717" max="8717" width="8.77734375" style="982" customWidth="1"/>
    <col min="8718" max="8960" width="10.88671875" style="982"/>
    <col min="8961" max="8961" width="45.109375" style="982" bestFit="1" customWidth="1"/>
    <col min="8962" max="8962" width="9.33203125" style="982" customWidth="1"/>
    <col min="8963" max="8963" width="9.21875" style="982" customWidth="1"/>
    <col min="8964" max="8964" width="10.33203125" style="982" customWidth="1"/>
    <col min="8965" max="8965" width="10.88671875" style="982" customWidth="1"/>
    <col min="8966" max="8966" width="9.77734375" style="982" customWidth="1"/>
    <col min="8967" max="8967" width="9.109375" style="982" customWidth="1"/>
    <col min="8968" max="8968" width="9.6640625" style="982" customWidth="1"/>
    <col min="8969" max="8969" width="9" style="982" customWidth="1"/>
    <col min="8970" max="8970" width="9.6640625" style="982" customWidth="1"/>
    <col min="8971" max="8971" width="9.109375" style="982" customWidth="1"/>
    <col min="8972" max="8972" width="10.21875" style="982" customWidth="1"/>
    <col min="8973" max="8973" width="8.77734375" style="982" customWidth="1"/>
    <col min="8974" max="9216" width="10.88671875" style="982"/>
    <col min="9217" max="9217" width="45.109375" style="982" bestFit="1" customWidth="1"/>
    <col min="9218" max="9218" width="9.33203125" style="982" customWidth="1"/>
    <col min="9219" max="9219" width="9.21875" style="982" customWidth="1"/>
    <col min="9220" max="9220" width="10.33203125" style="982" customWidth="1"/>
    <col min="9221" max="9221" width="10.88671875" style="982" customWidth="1"/>
    <col min="9222" max="9222" width="9.77734375" style="982" customWidth="1"/>
    <col min="9223" max="9223" width="9.109375" style="982" customWidth="1"/>
    <col min="9224" max="9224" width="9.6640625" style="982" customWidth="1"/>
    <col min="9225" max="9225" width="9" style="982" customWidth="1"/>
    <col min="9226" max="9226" width="9.6640625" style="982" customWidth="1"/>
    <col min="9227" max="9227" width="9.109375" style="982" customWidth="1"/>
    <col min="9228" max="9228" width="10.21875" style="982" customWidth="1"/>
    <col min="9229" max="9229" width="8.77734375" style="982" customWidth="1"/>
    <col min="9230" max="9472" width="10.88671875" style="982"/>
    <col min="9473" max="9473" width="45.109375" style="982" bestFit="1" customWidth="1"/>
    <col min="9474" max="9474" width="9.33203125" style="982" customWidth="1"/>
    <col min="9475" max="9475" width="9.21875" style="982" customWidth="1"/>
    <col min="9476" max="9476" width="10.33203125" style="982" customWidth="1"/>
    <col min="9477" max="9477" width="10.88671875" style="982" customWidth="1"/>
    <col min="9478" max="9478" width="9.77734375" style="982" customWidth="1"/>
    <col min="9479" max="9479" width="9.109375" style="982" customWidth="1"/>
    <col min="9480" max="9480" width="9.6640625" style="982" customWidth="1"/>
    <col min="9481" max="9481" width="9" style="982" customWidth="1"/>
    <col min="9482" max="9482" width="9.6640625" style="982" customWidth="1"/>
    <col min="9483" max="9483" width="9.109375" style="982" customWidth="1"/>
    <col min="9484" max="9484" width="10.21875" style="982" customWidth="1"/>
    <col min="9485" max="9485" width="8.77734375" style="982" customWidth="1"/>
    <col min="9486" max="9728" width="10.88671875" style="982"/>
    <col min="9729" max="9729" width="45.109375" style="982" bestFit="1" customWidth="1"/>
    <col min="9730" max="9730" width="9.33203125" style="982" customWidth="1"/>
    <col min="9731" max="9731" width="9.21875" style="982" customWidth="1"/>
    <col min="9732" max="9732" width="10.33203125" style="982" customWidth="1"/>
    <col min="9733" max="9733" width="10.88671875" style="982" customWidth="1"/>
    <col min="9734" max="9734" width="9.77734375" style="982" customWidth="1"/>
    <col min="9735" max="9735" width="9.109375" style="982" customWidth="1"/>
    <col min="9736" max="9736" width="9.6640625" style="982" customWidth="1"/>
    <col min="9737" max="9737" width="9" style="982" customWidth="1"/>
    <col min="9738" max="9738" width="9.6640625" style="982" customWidth="1"/>
    <col min="9739" max="9739" width="9.109375" style="982" customWidth="1"/>
    <col min="9740" max="9740" width="10.21875" style="982" customWidth="1"/>
    <col min="9741" max="9741" width="8.77734375" style="982" customWidth="1"/>
    <col min="9742" max="9984" width="10.88671875" style="982"/>
    <col min="9985" max="9985" width="45.109375" style="982" bestFit="1" customWidth="1"/>
    <col min="9986" max="9986" width="9.33203125" style="982" customWidth="1"/>
    <col min="9987" max="9987" width="9.21875" style="982" customWidth="1"/>
    <col min="9988" max="9988" width="10.33203125" style="982" customWidth="1"/>
    <col min="9989" max="9989" width="10.88671875" style="982" customWidth="1"/>
    <col min="9990" max="9990" width="9.77734375" style="982" customWidth="1"/>
    <col min="9991" max="9991" width="9.109375" style="982" customWidth="1"/>
    <col min="9992" max="9992" width="9.6640625" style="982" customWidth="1"/>
    <col min="9993" max="9993" width="9" style="982" customWidth="1"/>
    <col min="9994" max="9994" width="9.6640625" style="982" customWidth="1"/>
    <col min="9995" max="9995" width="9.109375" style="982" customWidth="1"/>
    <col min="9996" max="9996" width="10.21875" style="982" customWidth="1"/>
    <col min="9997" max="9997" width="8.77734375" style="982" customWidth="1"/>
    <col min="9998" max="10240" width="10.88671875" style="982"/>
    <col min="10241" max="10241" width="45.109375" style="982" bestFit="1" customWidth="1"/>
    <col min="10242" max="10242" width="9.33203125" style="982" customWidth="1"/>
    <col min="10243" max="10243" width="9.21875" style="982" customWidth="1"/>
    <col min="10244" max="10244" width="10.33203125" style="982" customWidth="1"/>
    <col min="10245" max="10245" width="10.88671875" style="982" customWidth="1"/>
    <col min="10246" max="10246" width="9.77734375" style="982" customWidth="1"/>
    <col min="10247" max="10247" width="9.109375" style="982" customWidth="1"/>
    <col min="10248" max="10248" width="9.6640625" style="982" customWidth="1"/>
    <col min="10249" max="10249" width="9" style="982" customWidth="1"/>
    <col min="10250" max="10250" width="9.6640625" style="982" customWidth="1"/>
    <col min="10251" max="10251" width="9.109375" style="982" customWidth="1"/>
    <col min="10252" max="10252" width="10.21875" style="982" customWidth="1"/>
    <col min="10253" max="10253" width="8.77734375" style="982" customWidth="1"/>
    <col min="10254" max="10496" width="10.88671875" style="982"/>
    <col min="10497" max="10497" width="45.109375" style="982" bestFit="1" customWidth="1"/>
    <col min="10498" max="10498" width="9.33203125" style="982" customWidth="1"/>
    <col min="10499" max="10499" width="9.21875" style="982" customWidth="1"/>
    <col min="10500" max="10500" width="10.33203125" style="982" customWidth="1"/>
    <col min="10501" max="10501" width="10.88671875" style="982" customWidth="1"/>
    <col min="10502" max="10502" width="9.77734375" style="982" customWidth="1"/>
    <col min="10503" max="10503" width="9.109375" style="982" customWidth="1"/>
    <col min="10504" max="10504" width="9.6640625" style="982" customWidth="1"/>
    <col min="10505" max="10505" width="9" style="982" customWidth="1"/>
    <col min="10506" max="10506" width="9.6640625" style="982" customWidth="1"/>
    <col min="10507" max="10507" width="9.109375" style="982" customWidth="1"/>
    <col min="10508" max="10508" width="10.21875" style="982" customWidth="1"/>
    <col min="10509" max="10509" width="8.77734375" style="982" customWidth="1"/>
    <col min="10510" max="10752" width="10.88671875" style="982"/>
    <col min="10753" max="10753" width="45.109375" style="982" bestFit="1" customWidth="1"/>
    <col min="10754" max="10754" width="9.33203125" style="982" customWidth="1"/>
    <col min="10755" max="10755" width="9.21875" style="982" customWidth="1"/>
    <col min="10756" max="10756" width="10.33203125" style="982" customWidth="1"/>
    <col min="10757" max="10757" width="10.88671875" style="982" customWidth="1"/>
    <col min="10758" max="10758" width="9.77734375" style="982" customWidth="1"/>
    <col min="10759" max="10759" width="9.109375" style="982" customWidth="1"/>
    <col min="10760" max="10760" width="9.6640625" style="982" customWidth="1"/>
    <col min="10761" max="10761" width="9" style="982" customWidth="1"/>
    <col min="10762" max="10762" width="9.6640625" style="982" customWidth="1"/>
    <col min="10763" max="10763" width="9.109375" style="982" customWidth="1"/>
    <col min="10764" max="10764" width="10.21875" style="982" customWidth="1"/>
    <col min="10765" max="10765" width="8.77734375" style="982" customWidth="1"/>
    <col min="10766" max="11008" width="10.88671875" style="982"/>
    <col min="11009" max="11009" width="45.109375" style="982" bestFit="1" customWidth="1"/>
    <col min="11010" max="11010" width="9.33203125" style="982" customWidth="1"/>
    <col min="11011" max="11011" width="9.21875" style="982" customWidth="1"/>
    <col min="11012" max="11012" width="10.33203125" style="982" customWidth="1"/>
    <col min="11013" max="11013" width="10.88671875" style="982" customWidth="1"/>
    <col min="11014" max="11014" width="9.77734375" style="982" customWidth="1"/>
    <col min="11015" max="11015" width="9.109375" style="982" customWidth="1"/>
    <col min="11016" max="11016" width="9.6640625" style="982" customWidth="1"/>
    <col min="11017" max="11017" width="9" style="982" customWidth="1"/>
    <col min="11018" max="11018" width="9.6640625" style="982" customWidth="1"/>
    <col min="11019" max="11019" width="9.109375" style="982" customWidth="1"/>
    <col min="11020" max="11020" width="10.21875" style="982" customWidth="1"/>
    <col min="11021" max="11021" width="8.77734375" style="982" customWidth="1"/>
    <col min="11022" max="11264" width="10.88671875" style="982"/>
    <col min="11265" max="11265" width="45.109375" style="982" bestFit="1" customWidth="1"/>
    <col min="11266" max="11266" width="9.33203125" style="982" customWidth="1"/>
    <col min="11267" max="11267" width="9.21875" style="982" customWidth="1"/>
    <col min="11268" max="11268" width="10.33203125" style="982" customWidth="1"/>
    <col min="11269" max="11269" width="10.88671875" style="982" customWidth="1"/>
    <col min="11270" max="11270" width="9.77734375" style="982" customWidth="1"/>
    <col min="11271" max="11271" width="9.109375" style="982" customWidth="1"/>
    <col min="11272" max="11272" width="9.6640625" style="982" customWidth="1"/>
    <col min="11273" max="11273" width="9" style="982" customWidth="1"/>
    <col min="11274" max="11274" width="9.6640625" style="982" customWidth="1"/>
    <col min="11275" max="11275" width="9.109375" style="982" customWidth="1"/>
    <col min="11276" max="11276" width="10.21875" style="982" customWidth="1"/>
    <col min="11277" max="11277" width="8.77734375" style="982" customWidth="1"/>
    <col min="11278" max="11520" width="10.88671875" style="982"/>
    <col min="11521" max="11521" width="45.109375" style="982" bestFit="1" customWidth="1"/>
    <col min="11522" max="11522" width="9.33203125" style="982" customWidth="1"/>
    <col min="11523" max="11523" width="9.21875" style="982" customWidth="1"/>
    <col min="11524" max="11524" width="10.33203125" style="982" customWidth="1"/>
    <col min="11525" max="11525" width="10.88671875" style="982" customWidth="1"/>
    <col min="11526" max="11526" width="9.77734375" style="982" customWidth="1"/>
    <col min="11527" max="11527" width="9.109375" style="982" customWidth="1"/>
    <col min="11528" max="11528" width="9.6640625" style="982" customWidth="1"/>
    <col min="11529" max="11529" width="9" style="982" customWidth="1"/>
    <col min="11530" max="11530" width="9.6640625" style="982" customWidth="1"/>
    <col min="11531" max="11531" width="9.109375" style="982" customWidth="1"/>
    <col min="11532" max="11532" width="10.21875" style="982" customWidth="1"/>
    <col min="11533" max="11533" width="8.77734375" style="982" customWidth="1"/>
    <col min="11534" max="11776" width="10.88671875" style="982"/>
    <col min="11777" max="11777" width="45.109375" style="982" bestFit="1" customWidth="1"/>
    <col min="11778" max="11778" width="9.33203125" style="982" customWidth="1"/>
    <col min="11779" max="11779" width="9.21875" style="982" customWidth="1"/>
    <col min="11780" max="11780" width="10.33203125" style="982" customWidth="1"/>
    <col min="11781" max="11781" width="10.88671875" style="982" customWidth="1"/>
    <col min="11782" max="11782" width="9.77734375" style="982" customWidth="1"/>
    <col min="11783" max="11783" width="9.109375" style="982" customWidth="1"/>
    <col min="11784" max="11784" width="9.6640625" style="982" customWidth="1"/>
    <col min="11785" max="11785" width="9" style="982" customWidth="1"/>
    <col min="11786" max="11786" width="9.6640625" style="982" customWidth="1"/>
    <col min="11787" max="11787" width="9.109375" style="982" customWidth="1"/>
    <col min="11788" max="11788" width="10.21875" style="982" customWidth="1"/>
    <col min="11789" max="11789" width="8.77734375" style="982" customWidth="1"/>
    <col min="11790" max="12032" width="10.88671875" style="982"/>
    <col min="12033" max="12033" width="45.109375" style="982" bestFit="1" customWidth="1"/>
    <col min="12034" max="12034" width="9.33203125" style="982" customWidth="1"/>
    <col min="12035" max="12035" width="9.21875" style="982" customWidth="1"/>
    <col min="12036" max="12036" width="10.33203125" style="982" customWidth="1"/>
    <col min="12037" max="12037" width="10.88671875" style="982" customWidth="1"/>
    <col min="12038" max="12038" width="9.77734375" style="982" customWidth="1"/>
    <col min="12039" max="12039" width="9.109375" style="982" customWidth="1"/>
    <col min="12040" max="12040" width="9.6640625" style="982" customWidth="1"/>
    <col min="12041" max="12041" width="9" style="982" customWidth="1"/>
    <col min="12042" max="12042" width="9.6640625" style="982" customWidth="1"/>
    <col min="12043" max="12043" width="9.109375" style="982" customWidth="1"/>
    <col min="12044" max="12044" width="10.21875" style="982" customWidth="1"/>
    <col min="12045" max="12045" width="8.77734375" style="982" customWidth="1"/>
    <col min="12046" max="12288" width="10.88671875" style="982"/>
    <col min="12289" max="12289" width="45.109375" style="982" bestFit="1" customWidth="1"/>
    <col min="12290" max="12290" width="9.33203125" style="982" customWidth="1"/>
    <col min="12291" max="12291" width="9.21875" style="982" customWidth="1"/>
    <col min="12292" max="12292" width="10.33203125" style="982" customWidth="1"/>
    <col min="12293" max="12293" width="10.88671875" style="982" customWidth="1"/>
    <col min="12294" max="12294" width="9.77734375" style="982" customWidth="1"/>
    <col min="12295" max="12295" width="9.109375" style="982" customWidth="1"/>
    <col min="12296" max="12296" width="9.6640625" style="982" customWidth="1"/>
    <col min="12297" max="12297" width="9" style="982" customWidth="1"/>
    <col min="12298" max="12298" width="9.6640625" style="982" customWidth="1"/>
    <col min="12299" max="12299" width="9.109375" style="982" customWidth="1"/>
    <col min="12300" max="12300" width="10.21875" style="982" customWidth="1"/>
    <col min="12301" max="12301" width="8.77734375" style="982" customWidth="1"/>
    <col min="12302" max="12544" width="10.88671875" style="982"/>
    <col min="12545" max="12545" width="45.109375" style="982" bestFit="1" customWidth="1"/>
    <col min="12546" max="12546" width="9.33203125" style="982" customWidth="1"/>
    <col min="12547" max="12547" width="9.21875" style="982" customWidth="1"/>
    <col min="12548" max="12548" width="10.33203125" style="982" customWidth="1"/>
    <col min="12549" max="12549" width="10.88671875" style="982" customWidth="1"/>
    <col min="12550" max="12550" width="9.77734375" style="982" customWidth="1"/>
    <col min="12551" max="12551" width="9.109375" style="982" customWidth="1"/>
    <col min="12552" max="12552" width="9.6640625" style="982" customWidth="1"/>
    <col min="12553" max="12553" width="9" style="982" customWidth="1"/>
    <col min="12554" max="12554" width="9.6640625" style="982" customWidth="1"/>
    <col min="12555" max="12555" width="9.109375" style="982" customWidth="1"/>
    <col min="12556" max="12556" width="10.21875" style="982" customWidth="1"/>
    <col min="12557" max="12557" width="8.77734375" style="982" customWidth="1"/>
    <col min="12558" max="12800" width="10.88671875" style="982"/>
    <col min="12801" max="12801" width="45.109375" style="982" bestFit="1" customWidth="1"/>
    <col min="12802" max="12802" width="9.33203125" style="982" customWidth="1"/>
    <col min="12803" max="12803" width="9.21875" style="982" customWidth="1"/>
    <col min="12804" max="12804" width="10.33203125" style="982" customWidth="1"/>
    <col min="12805" max="12805" width="10.88671875" style="982" customWidth="1"/>
    <col min="12806" max="12806" width="9.77734375" style="982" customWidth="1"/>
    <col min="12807" max="12807" width="9.109375" style="982" customWidth="1"/>
    <col min="12808" max="12808" width="9.6640625" style="982" customWidth="1"/>
    <col min="12809" max="12809" width="9" style="982" customWidth="1"/>
    <col min="12810" max="12810" width="9.6640625" style="982" customWidth="1"/>
    <col min="12811" max="12811" width="9.109375" style="982" customWidth="1"/>
    <col min="12812" max="12812" width="10.21875" style="982" customWidth="1"/>
    <col min="12813" max="12813" width="8.77734375" style="982" customWidth="1"/>
    <col min="12814" max="13056" width="10.88671875" style="982"/>
    <col min="13057" max="13057" width="45.109375" style="982" bestFit="1" customWidth="1"/>
    <col min="13058" max="13058" width="9.33203125" style="982" customWidth="1"/>
    <col min="13059" max="13059" width="9.21875" style="982" customWidth="1"/>
    <col min="13060" max="13060" width="10.33203125" style="982" customWidth="1"/>
    <col min="13061" max="13061" width="10.88671875" style="982" customWidth="1"/>
    <col min="13062" max="13062" width="9.77734375" style="982" customWidth="1"/>
    <col min="13063" max="13063" width="9.109375" style="982" customWidth="1"/>
    <col min="13064" max="13064" width="9.6640625" style="982" customWidth="1"/>
    <col min="13065" max="13065" width="9" style="982" customWidth="1"/>
    <col min="13066" max="13066" width="9.6640625" style="982" customWidth="1"/>
    <col min="13067" max="13067" width="9.109375" style="982" customWidth="1"/>
    <col min="13068" max="13068" width="10.21875" style="982" customWidth="1"/>
    <col min="13069" max="13069" width="8.77734375" style="982" customWidth="1"/>
    <col min="13070" max="13312" width="10.88671875" style="982"/>
    <col min="13313" max="13313" width="45.109375" style="982" bestFit="1" customWidth="1"/>
    <col min="13314" max="13314" width="9.33203125" style="982" customWidth="1"/>
    <col min="13315" max="13315" width="9.21875" style="982" customWidth="1"/>
    <col min="13316" max="13316" width="10.33203125" style="982" customWidth="1"/>
    <col min="13317" max="13317" width="10.88671875" style="982" customWidth="1"/>
    <col min="13318" max="13318" width="9.77734375" style="982" customWidth="1"/>
    <col min="13319" max="13319" width="9.109375" style="982" customWidth="1"/>
    <col min="13320" max="13320" width="9.6640625" style="982" customWidth="1"/>
    <col min="13321" max="13321" width="9" style="982" customWidth="1"/>
    <col min="13322" max="13322" width="9.6640625" style="982" customWidth="1"/>
    <col min="13323" max="13323" width="9.109375" style="982" customWidth="1"/>
    <col min="13324" max="13324" width="10.21875" style="982" customWidth="1"/>
    <col min="13325" max="13325" width="8.77734375" style="982" customWidth="1"/>
    <col min="13326" max="13568" width="10.88671875" style="982"/>
    <col min="13569" max="13569" width="45.109375" style="982" bestFit="1" customWidth="1"/>
    <col min="13570" max="13570" width="9.33203125" style="982" customWidth="1"/>
    <col min="13571" max="13571" width="9.21875" style="982" customWidth="1"/>
    <col min="13572" max="13572" width="10.33203125" style="982" customWidth="1"/>
    <col min="13573" max="13573" width="10.88671875" style="982" customWidth="1"/>
    <col min="13574" max="13574" width="9.77734375" style="982" customWidth="1"/>
    <col min="13575" max="13575" width="9.109375" style="982" customWidth="1"/>
    <col min="13576" max="13576" width="9.6640625" style="982" customWidth="1"/>
    <col min="13577" max="13577" width="9" style="982" customWidth="1"/>
    <col min="13578" max="13578" width="9.6640625" style="982" customWidth="1"/>
    <col min="13579" max="13579" width="9.109375" style="982" customWidth="1"/>
    <col min="13580" max="13580" width="10.21875" style="982" customWidth="1"/>
    <col min="13581" max="13581" width="8.77734375" style="982" customWidth="1"/>
    <col min="13582" max="13824" width="10.88671875" style="982"/>
    <col min="13825" max="13825" width="45.109375" style="982" bestFit="1" customWidth="1"/>
    <col min="13826" max="13826" width="9.33203125" style="982" customWidth="1"/>
    <col min="13827" max="13827" width="9.21875" style="982" customWidth="1"/>
    <col min="13828" max="13828" width="10.33203125" style="982" customWidth="1"/>
    <col min="13829" max="13829" width="10.88671875" style="982" customWidth="1"/>
    <col min="13830" max="13830" width="9.77734375" style="982" customWidth="1"/>
    <col min="13831" max="13831" width="9.109375" style="982" customWidth="1"/>
    <col min="13832" max="13832" width="9.6640625" style="982" customWidth="1"/>
    <col min="13833" max="13833" width="9" style="982" customWidth="1"/>
    <col min="13834" max="13834" width="9.6640625" style="982" customWidth="1"/>
    <col min="13835" max="13835" width="9.109375" style="982" customWidth="1"/>
    <col min="13836" max="13836" width="10.21875" style="982" customWidth="1"/>
    <col min="13837" max="13837" width="8.77734375" style="982" customWidth="1"/>
    <col min="13838" max="14080" width="10.88671875" style="982"/>
    <col min="14081" max="14081" width="45.109375" style="982" bestFit="1" customWidth="1"/>
    <col min="14082" max="14082" width="9.33203125" style="982" customWidth="1"/>
    <col min="14083" max="14083" width="9.21875" style="982" customWidth="1"/>
    <col min="14084" max="14084" width="10.33203125" style="982" customWidth="1"/>
    <col min="14085" max="14085" width="10.88671875" style="982" customWidth="1"/>
    <col min="14086" max="14086" width="9.77734375" style="982" customWidth="1"/>
    <col min="14087" max="14087" width="9.109375" style="982" customWidth="1"/>
    <col min="14088" max="14088" width="9.6640625" style="982" customWidth="1"/>
    <col min="14089" max="14089" width="9" style="982" customWidth="1"/>
    <col min="14090" max="14090" width="9.6640625" style="982" customWidth="1"/>
    <col min="14091" max="14091" width="9.109375" style="982" customWidth="1"/>
    <col min="14092" max="14092" width="10.21875" style="982" customWidth="1"/>
    <col min="14093" max="14093" width="8.77734375" style="982" customWidth="1"/>
    <col min="14094" max="14336" width="10.88671875" style="982"/>
    <col min="14337" max="14337" width="45.109375" style="982" bestFit="1" customWidth="1"/>
    <col min="14338" max="14338" width="9.33203125" style="982" customWidth="1"/>
    <col min="14339" max="14339" width="9.21875" style="982" customWidth="1"/>
    <col min="14340" max="14340" width="10.33203125" style="982" customWidth="1"/>
    <col min="14341" max="14341" width="10.88671875" style="982" customWidth="1"/>
    <col min="14342" max="14342" width="9.77734375" style="982" customWidth="1"/>
    <col min="14343" max="14343" width="9.109375" style="982" customWidth="1"/>
    <col min="14344" max="14344" width="9.6640625" style="982" customWidth="1"/>
    <col min="14345" max="14345" width="9" style="982" customWidth="1"/>
    <col min="14346" max="14346" width="9.6640625" style="982" customWidth="1"/>
    <col min="14347" max="14347" width="9.109375" style="982" customWidth="1"/>
    <col min="14348" max="14348" width="10.21875" style="982" customWidth="1"/>
    <col min="14349" max="14349" width="8.77734375" style="982" customWidth="1"/>
    <col min="14350" max="14592" width="10.88671875" style="982"/>
    <col min="14593" max="14593" width="45.109375" style="982" bestFit="1" customWidth="1"/>
    <col min="14594" max="14594" width="9.33203125" style="982" customWidth="1"/>
    <col min="14595" max="14595" width="9.21875" style="982" customWidth="1"/>
    <col min="14596" max="14596" width="10.33203125" style="982" customWidth="1"/>
    <col min="14597" max="14597" width="10.88671875" style="982" customWidth="1"/>
    <col min="14598" max="14598" width="9.77734375" style="982" customWidth="1"/>
    <col min="14599" max="14599" width="9.109375" style="982" customWidth="1"/>
    <col min="14600" max="14600" width="9.6640625" style="982" customWidth="1"/>
    <col min="14601" max="14601" width="9" style="982" customWidth="1"/>
    <col min="14602" max="14602" width="9.6640625" style="982" customWidth="1"/>
    <col min="14603" max="14603" width="9.109375" style="982" customWidth="1"/>
    <col min="14604" max="14604" width="10.21875" style="982" customWidth="1"/>
    <col min="14605" max="14605" width="8.77734375" style="982" customWidth="1"/>
    <col min="14606" max="14848" width="10.88671875" style="982"/>
    <col min="14849" max="14849" width="45.109375" style="982" bestFit="1" customWidth="1"/>
    <col min="14850" max="14850" width="9.33203125" style="982" customWidth="1"/>
    <col min="14851" max="14851" width="9.21875" style="982" customWidth="1"/>
    <col min="14852" max="14852" width="10.33203125" style="982" customWidth="1"/>
    <col min="14853" max="14853" width="10.88671875" style="982" customWidth="1"/>
    <col min="14854" max="14854" width="9.77734375" style="982" customWidth="1"/>
    <col min="14855" max="14855" width="9.109375" style="982" customWidth="1"/>
    <col min="14856" max="14856" width="9.6640625" style="982" customWidth="1"/>
    <col min="14857" max="14857" width="9" style="982" customWidth="1"/>
    <col min="14858" max="14858" width="9.6640625" style="982" customWidth="1"/>
    <col min="14859" max="14859" width="9.109375" style="982" customWidth="1"/>
    <col min="14860" max="14860" width="10.21875" style="982" customWidth="1"/>
    <col min="14861" max="14861" width="8.77734375" style="982" customWidth="1"/>
    <col min="14862" max="15104" width="10.88671875" style="982"/>
    <col min="15105" max="15105" width="45.109375" style="982" bestFit="1" customWidth="1"/>
    <col min="15106" max="15106" width="9.33203125" style="982" customWidth="1"/>
    <col min="15107" max="15107" width="9.21875" style="982" customWidth="1"/>
    <col min="15108" max="15108" width="10.33203125" style="982" customWidth="1"/>
    <col min="15109" max="15109" width="10.88671875" style="982" customWidth="1"/>
    <col min="15110" max="15110" width="9.77734375" style="982" customWidth="1"/>
    <col min="15111" max="15111" width="9.109375" style="982" customWidth="1"/>
    <col min="15112" max="15112" width="9.6640625" style="982" customWidth="1"/>
    <col min="15113" max="15113" width="9" style="982" customWidth="1"/>
    <col min="15114" max="15114" width="9.6640625" style="982" customWidth="1"/>
    <col min="15115" max="15115" width="9.109375" style="982" customWidth="1"/>
    <col min="15116" max="15116" width="10.21875" style="982" customWidth="1"/>
    <col min="15117" max="15117" width="8.77734375" style="982" customWidth="1"/>
    <col min="15118" max="15360" width="10.88671875" style="982"/>
    <col min="15361" max="15361" width="45.109375" style="982" bestFit="1" customWidth="1"/>
    <col min="15362" max="15362" width="9.33203125" style="982" customWidth="1"/>
    <col min="15363" max="15363" width="9.21875" style="982" customWidth="1"/>
    <col min="15364" max="15364" width="10.33203125" style="982" customWidth="1"/>
    <col min="15365" max="15365" width="10.88671875" style="982" customWidth="1"/>
    <col min="15366" max="15366" width="9.77734375" style="982" customWidth="1"/>
    <col min="15367" max="15367" width="9.109375" style="982" customWidth="1"/>
    <col min="15368" max="15368" width="9.6640625" style="982" customWidth="1"/>
    <col min="15369" max="15369" width="9" style="982" customWidth="1"/>
    <col min="15370" max="15370" width="9.6640625" style="982" customWidth="1"/>
    <col min="15371" max="15371" width="9.109375" style="982" customWidth="1"/>
    <col min="15372" max="15372" width="10.21875" style="982" customWidth="1"/>
    <col min="15373" max="15373" width="8.77734375" style="982" customWidth="1"/>
    <col min="15374" max="15616" width="10.88671875" style="982"/>
    <col min="15617" max="15617" width="45.109375" style="982" bestFit="1" customWidth="1"/>
    <col min="15618" max="15618" width="9.33203125" style="982" customWidth="1"/>
    <col min="15619" max="15619" width="9.21875" style="982" customWidth="1"/>
    <col min="15620" max="15620" width="10.33203125" style="982" customWidth="1"/>
    <col min="15621" max="15621" width="10.88671875" style="982" customWidth="1"/>
    <col min="15622" max="15622" width="9.77734375" style="982" customWidth="1"/>
    <col min="15623" max="15623" width="9.109375" style="982" customWidth="1"/>
    <col min="15624" max="15624" width="9.6640625" style="982" customWidth="1"/>
    <col min="15625" max="15625" width="9" style="982" customWidth="1"/>
    <col min="15626" max="15626" width="9.6640625" style="982" customWidth="1"/>
    <col min="15627" max="15627" width="9.109375" style="982" customWidth="1"/>
    <col min="15628" max="15628" width="10.21875" style="982" customWidth="1"/>
    <col min="15629" max="15629" width="8.77734375" style="982" customWidth="1"/>
    <col min="15630" max="15872" width="10.88671875" style="982"/>
    <col min="15873" max="15873" width="45.109375" style="982" bestFit="1" customWidth="1"/>
    <col min="15874" max="15874" width="9.33203125" style="982" customWidth="1"/>
    <col min="15875" max="15875" width="9.21875" style="982" customWidth="1"/>
    <col min="15876" max="15876" width="10.33203125" style="982" customWidth="1"/>
    <col min="15877" max="15877" width="10.88671875" style="982" customWidth="1"/>
    <col min="15878" max="15878" width="9.77734375" style="982" customWidth="1"/>
    <col min="15879" max="15879" width="9.109375" style="982" customWidth="1"/>
    <col min="15880" max="15880" width="9.6640625" style="982" customWidth="1"/>
    <col min="15881" max="15881" width="9" style="982" customWidth="1"/>
    <col min="15882" max="15882" width="9.6640625" style="982" customWidth="1"/>
    <col min="15883" max="15883" width="9.109375" style="982" customWidth="1"/>
    <col min="15884" max="15884" width="10.21875" style="982" customWidth="1"/>
    <col min="15885" max="15885" width="8.77734375" style="982" customWidth="1"/>
    <col min="15886" max="16128" width="10.88671875" style="982"/>
    <col min="16129" max="16129" width="45.109375" style="982" bestFit="1" customWidth="1"/>
    <col min="16130" max="16130" width="9.33203125" style="982" customWidth="1"/>
    <col min="16131" max="16131" width="9.21875" style="982" customWidth="1"/>
    <col min="16132" max="16132" width="10.33203125" style="982" customWidth="1"/>
    <col min="16133" max="16133" width="10.88671875" style="982" customWidth="1"/>
    <col min="16134" max="16134" width="9.77734375" style="982" customWidth="1"/>
    <col min="16135" max="16135" width="9.109375" style="982" customWidth="1"/>
    <col min="16136" max="16136" width="9.6640625" style="982" customWidth="1"/>
    <col min="16137" max="16137" width="9" style="982" customWidth="1"/>
    <col min="16138" max="16138" width="9.6640625" style="982" customWidth="1"/>
    <col min="16139" max="16139" width="9.109375" style="982" customWidth="1"/>
    <col min="16140" max="16140" width="10.21875" style="982" customWidth="1"/>
    <col min="16141" max="16141" width="8.77734375" style="982" customWidth="1"/>
    <col min="16142" max="16384" width="10.88671875" style="982"/>
  </cols>
  <sheetData>
    <row r="1" spans="1:14" ht="15" x14ac:dyDescent="0.25">
      <c r="A1" s="979"/>
      <c r="B1" s="980"/>
      <c r="C1" s="980"/>
      <c r="D1" s="980"/>
      <c r="E1" s="980"/>
      <c r="F1" s="980"/>
      <c r="G1" s="980"/>
      <c r="H1" s="980"/>
      <c r="I1" s="980"/>
      <c r="J1" s="980"/>
      <c r="K1" s="980"/>
      <c r="L1" s="979"/>
      <c r="M1" s="981" t="s">
        <v>1607</v>
      </c>
    </row>
    <row r="2" spans="1:14" ht="15" x14ac:dyDescent="0.25">
      <c r="A2" s="983"/>
      <c r="B2" s="980"/>
      <c r="C2" s="980"/>
      <c r="D2" s="980"/>
      <c r="E2" s="980"/>
      <c r="F2" s="980"/>
      <c r="G2" s="980"/>
      <c r="H2" s="980"/>
      <c r="I2" s="980"/>
      <c r="J2" s="980"/>
      <c r="K2" s="980"/>
      <c r="L2" s="1508" t="s">
        <v>1575</v>
      </c>
      <c r="M2" s="1508"/>
    </row>
    <row r="4" spans="1:14" ht="11.4" x14ac:dyDescent="0.2">
      <c r="A4" s="1509" t="s">
        <v>1608</v>
      </c>
      <c r="B4" s="1509"/>
      <c r="C4" s="1509"/>
      <c r="D4" s="1509"/>
      <c r="E4" s="1509"/>
      <c r="F4" s="1509"/>
      <c r="G4" s="1509"/>
      <c r="H4" s="1509"/>
      <c r="I4" s="1509"/>
      <c r="J4" s="1509"/>
      <c r="K4" s="1509"/>
      <c r="L4" s="1509"/>
      <c r="M4" s="1509"/>
    </row>
    <row r="5" spans="1:14" ht="12" x14ac:dyDescent="0.25">
      <c r="A5" s="984"/>
      <c r="B5" s="985"/>
      <c r="C5" s="985"/>
      <c r="D5" s="1509" t="s">
        <v>188</v>
      </c>
      <c r="E5" s="1509"/>
      <c r="F5" s="1509"/>
      <c r="G5" s="1509"/>
      <c r="H5" s="1509"/>
      <c r="I5" s="1509"/>
      <c r="J5" s="985"/>
      <c r="K5" s="985"/>
      <c r="L5" s="985"/>
      <c r="M5" s="985"/>
    </row>
    <row r="6" spans="1:14" ht="15" x14ac:dyDescent="0.25">
      <c r="A6" s="980"/>
      <c r="B6" s="986"/>
      <c r="C6" s="986"/>
      <c r="D6" s="986"/>
      <c r="E6" s="986"/>
      <c r="F6" s="986"/>
      <c r="G6" s="986"/>
      <c r="H6" s="986"/>
      <c r="I6" s="986"/>
      <c r="J6" s="986"/>
      <c r="K6" s="986"/>
      <c r="L6" s="1510"/>
      <c r="M6" s="1510"/>
    </row>
    <row r="7" spans="1:14" ht="15" x14ac:dyDescent="0.25">
      <c r="A7" s="980"/>
      <c r="B7" s="986"/>
      <c r="C7" s="986"/>
      <c r="D7" s="986"/>
      <c r="E7" s="986"/>
      <c r="F7" s="986"/>
      <c r="G7" s="986"/>
      <c r="H7" s="986"/>
      <c r="I7" s="986"/>
      <c r="J7" s="987"/>
      <c r="K7" s="987"/>
      <c r="L7" s="987"/>
      <c r="M7" s="987"/>
      <c r="N7" s="988"/>
    </row>
    <row r="8" spans="1:14" ht="13.2" x14ac:dyDescent="0.25">
      <c r="A8" s="989"/>
      <c r="B8" s="1511" t="s">
        <v>1576</v>
      </c>
      <c r="C8" s="1512"/>
      <c r="D8" s="1512"/>
      <c r="E8" s="1513"/>
      <c r="F8" s="1514" t="s">
        <v>1577</v>
      </c>
      <c r="G8" s="1512"/>
      <c r="H8" s="1512"/>
      <c r="I8" s="1513"/>
      <c r="J8" s="1511" t="s">
        <v>413</v>
      </c>
      <c r="K8" s="1512"/>
      <c r="L8" s="1512"/>
      <c r="M8" s="1515"/>
    </row>
    <row r="9" spans="1:14" ht="26.4" x14ac:dyDescent="0.25">
      <c r="A9" s="990"/>
      <c r="B9" s="991" t="s">
        <v>1557</v>
      </c>
      <c r="C9" s="991" t="s">
        <v>322</v>
      </c>
      <c r="D9" s="991" t="s">
        <v>224</v>
      </c>
      <c r="E9" s="992" t="s">
        <v>1578</v>
      </c>
      <c r="F9" s="993" t="s">
        <v>1557</v>
      </c>
      <c r="G9" s="994" t="s">
        <v>322</v>
      </c>
      <c r="H9" s="991" t="s">
        <v>224</v>
      </c>
      <c r="I9" s="995" t="s">
        <v>1578</v>
      </c>
      <c r="J9" s="996" t="s">
        <v>1557</v>
      </c>
      <c r="K9" s="996" t="s">
        <v>322</v>
      </c>
      <c r="L9" s="996" t="s">
        <v>224</v>
      </c>
      <c r="M9" s="992" t="s">
        <v>1578</v>
      </c>
    </row>
    <row r="10" spans="1:14" ht="13.2" x14ac:dyDescent="0.25">
      <c r="A10" s="997" t="s">
        <v>1359</v>
      </c>
      <c r="B10" s="998">
        <f>SUM(B12)</f>
        <v>593954</v>
      </c>
      <c r="C10" s="998">
        <f>SUM(C12)</f>
        <v>532099</v>
      </c>
      <c r="D10" s="998">
        <f>SUM(D12)</f>
        <v>531994</v>
      </c>
      <c r="E10" s="945">
        <f>SUM(D10*100/C10)</f>
        <v>99.980266830044783</v>
      </c>
      <c r="F10" s="999">
        <f>SUM(F12)</f>
        <v>0</v>
      </c>
      <c r="G10" s="999">
        <f>SUM(G12)</f>
        <v>0</v>
      </c>
      <c r="H10" s="999">
        <f>SUM(H12)</f>
        <v>0</v>
      </c>
      <c r="I10" s="942" t="s">
        <v>229</v>
      </c>
      <c r="J10" s="943">
        <f>SUM(B10+F10)</f>
        <v>593954</v>
      </c>
      <c r="K10" s="1000">
        <f>SUM(C10+G10)</f>
        <v>532099</v>
      </c>
      <c r="L10" s="1000">
        <f>SUM(D10+H10)</f>
        <v>531994</v>
      </c>
      <c r="M10" s="945">
        <f>SUM(L10*100/K10)</f>
        <v>99.980266830044783</v>
      </c>
    </row>
    <row r="11" spans="1:14" ht="13.2" x14ac:dyDescent="0.25">
      <c r="A11" s="1001" t="s">
        <v>1579</v>
      </c>
      <c r="B11" s="1002"/>
      <c r="C11" s="1003"/>
      <c r="D11" s="1002"/>
      <c r="E11" s="1004"/>
      <c r="F11" s="1005"/>
      <c r="G11" s="1006"/>
      <c r="H11" s="1006"/>
      <c r="I11" s="1007"/>
      <c r="J11" s="1006"/>
      <c r="K11" s="1006"/>
      <c r="L11" s="1008"/>
      <c r="M11" s="1009"/>
    </row>
    <row r="12" spans="1:14" ht="13.2" x14ac:dyDescent="0.25">
      <c r="A12" s="1010" t="s">
        <v>1609</v>
      </c>
      <c r="B12" s="1011">
        <f>SUM(B15)</f>
        <v>593954</v>
      </c>
      <c r="C12" s="1011">
        <f>SUM(C15)</f>
        <v>532099</v>
      </c>
      <c r="D12" s="1011">
        <f>SUM(D15)</f>
        <v>531994</v>
      </c>
      <c r="E12" s="945">
        <f>SUM(D12*100/C12)</f>
        <v>99.980266830044783</v>
      </c>
      <c r="F12" s="1011">
        <f t="shared" ref="F12:H13" si="0">SUM(F14)</f>
        <v>0</v>
      </c>
      <c r="G12" s="1011">
        <f t="shared" si="0"/>
        <v>0</v>
      </c>
      <c r="H12" s="1011">
        <f t="shared" si="0"/>
        <v>0</v>
      </c>
      <c r="I12" s="942" t="s">
        <v>229</v>
      </c>
      <c r="J12" s="1000">
        <f t="shared" ref="J12:L15" si="1">SUM(B12+F12)</f>
        <v>593954</v>
      </c>
      <c r="K12" s="1000">
        <f t="shared" si="1"/>
        <v>532099</v>
      </c>
      <c r="L12" s="1000">
        <f t="shared" si="1"/>
        <v>531994</v>
      </c>
      <c r="M12" s="945">
        <f>SUM(L12*100/K12)</f>
        <v>99.980266830044783</v>
      </c>
    </row>
    <row r="13" spans="1:14" ht="13.2" x14ac:dyDescent="0.25">
      <c r="A13" s="1012" t="s">
        <v>1610</v>
      </c>
      <c r="B13" s="1011">
        <f>SUM(B15)</f>
        <v>593954</v>
      </c>
      <c r="C13" s="1011">
        <f>SUM(C15)</f>
        <v>532099</v>
      </c>
      <c r="D13" s="1011">
        <f>SUM(D15)</f>
        <v>531994</v>
      </c>
      <c r="E13" s="945">
        <f>SUM(D13*100/C13)</f>
        <v>99.980266830044783</v>
      </c>
      <c r="F13" s="1011">
        <f t="shared" si="0"/>
        <v>0</v>
      </c>
      <c r="G13" s="1011">
        <f t="shared" si="0"/>
        <v>167</v>
      </c>
      <c r="H13" s="1011">
        <f t="shared" si="0"/>
        <v>167</v>
      </c>
      <c r="I13" s="945">
        <f>SUM(H13*100/G13)</f>
        <v>100</v>
      </c>
      <c r="J13" s="1000">
        <f t="shared" si="1"/>
        <v>593954</v>
      </c>
      <c r="K13" s="1000">
        <f>SUM(C13+G13)</f>
        <v>532266</v>
      </c>
      <c r="L13" s="1000">
        <f>SUM(D13+H13)</f>
        <v>532161</v>
      </c>
      <c r="M13" s="945">
        <f>SUM(L13*100/K13)</f>
        <v>99.98027302138405</v>
      </c>
    </row>
    <row r="14" spans="1:14" ht="13.2" x14ac:dyDescent="0.25">
      <c r="A14" s="1012" t="s">
        <v>1579</v>
      </c>
      <c r="B14" s="1011"/>
      <c r="C14" s="1013"/>
      <c r="D14" s="1014"/>
      <c r="E14" s="945"/>
      <c r="F14" s="1015"/>
      <c r="G14" s="1014"/>
      <c r="H14" s="1014"/>
      <c r="I14" s="1016"/>
      <c r="J14" s="1000"/>
      <c r="K14" s="1000"/>
      <c r="L14" s="1000"/>
      <c r="M14" s="1017"/>
    </row>
    <row r="15" spans="1:14" ht="13.2" x14ac:dyDescent="0.25">
      <c r="A15" s="1018" t="s">
        <v>1611</v>
      </c>
      <c r="B15" s="1019">
        <v>593954</v>
      </c>
      <c r="C15" s="1020">
        <v>532099</v>
      </c>
      <c r="D15" s="1019">
        <v>531994</v>
      </c>
      <c r="E15" s="1021">
        <f>SUM(D15*100/C15)</f>
        <v>99.980266830044783</v>
      </c>
      <c r="F15" s="1022">
        <v>0</v>
      </c>
      <c r="G15" s="1023">
        <v>167</v>
      </c>
      <c r="H15" s="1023">
        <v>167</v>
      </c>
      <c r="I15" s="1024">
        <f>SUM(H15*100/G15)</f>
        <v>100</v>
      </c>
      <c r="J15" s="1025">
        <f t="shared" si="1"/>
        <v>593954</v>
      </c>
      <c r="K15" s="1025">
        <f t="shared" si="1"/>
        <v>532266</v>
      </c>
      <c r="L15" s="1025">
        <f t="shared" si="1"/>
        <v>532161</v>
      </c>
      <c r="M15" s="1026">
        <f>SUM(L15*100/K15)</f>
        <v>99.98027302138405</v>
      </c>
    </row>
    <row r="16" spans="1:14" ht="13.2" x14ac:dyDescent="0.25">
      <c r="A16" s="1027"/>
    </row>
    <row r="17" spans="3:9" ht="13.2" x14ac:dyDescent="0.25">
      <c r="I17" s="1028"/>
    </row>
    <row r="18" spans="3:9" ht="13.2" x14ac:dyDescent="0.25">
      <c r="C18" s="1029"/>
    </row>
  </sheetData>
  <mergeCells count="7">
    <mergeCell ref="L2:M2"/>
    <mergeCell ref="A4:M4"/>
    <mergeCell ref="D5:I5"/>
    <mergeCell ref="L6:M6"/>
    <mergeCell ref="B8:E8"/>
    <mergeCell ref="F8:I8"/>
    <mergeCell ref="J8:M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workbookViewId="0">
      <selection sqref="A1:V1"/>
    </sheetView>
  </sheetViews>
  <sheetFormatPr defaultColWidth="11.44140625" defaultRowHeight="15.6" x14ac:dyDescent="0.3"/>
  <cols>
    <col min="1" max="1" width="57.6640625" style="1084" customWidth="1"/>
    <col min="2" max="2" width="10.44140625" style="1054" customWidth="1"/>
    <col min="3" max="3" width="9.88671875" style="1054" customWidth="1"/>
    <col min="4" max="4" width="11.44140625" style="1054" customWidth="1"/>
    <col min="5" max="5" width="10.44140625" style="1054" customWidth="1"/>
    <col min="6" max="6" width="9.88671875" style="1054" customWidth="1"/>
    <col min="7" max="7" width="11.44140625" style="1054" customWidth="1"/>
    <col min="8" max="8" width="10.44140625" style="1054" customWidth="1"/>
    <col min="9" max="9" width="9.88671875" style="1054" customWidth="1"/>
    <col min="10" max="10" width="11.44140625" style="1054" customWidth="1"/>
    <col min="11" max="11" width="10.44140625" style="1054" customWidth="1"/>
    <col min="12" max="12" width="9.88671875" style="1054" customWidth="1"/>
    <col min="13" max="13" width="11.44140625" style="1054" customWidth="1"/>
    <col min="14" max="14" width="10.44140625" style="1054" customWidth="1"/>
    <col min="15" max="15" width="9.88671875" style="1054" customWidth="1"/>
    <col min="16" max="16" width="11.44140625" style="1054" customWidth="1"/>
    <col min="17" max="17" width="10.44140625" style="1054" customWidth="1"/>
    <col min="18" max="18" width="9.88671875" style="1054" customWidth="1"/>
    <col min="19" max="19" width="11.44140625" style="1054" customWidth="1"/>
    <col min="20" max="21" width="12" style="1054" customWidth="1"/>
    <col min="22" max="22" width="13" style="1054" customWidth="1"/>
    <col min="23" max="23" width="4.44140625" style="1054" customWidth="1"/>
    <col min="24" max="24" width="12.109375" style="1085" hidden="1" customWidth="1"/>
    <col min="25" max="25" width="0" style="1086" hidden="1" customWidth="1"/>
    <col min="26" max="26" width="4.44140625" style="1054" customWidth="1"/>
    <col min="27" max="16384" width="11.44140625" style="1054"/>
  </cols>
  <sheetData>
    <row r="1" spans="1:26" s="1033" customFormat="1" ht="81" customHeight="1" thickBot="1" x14ac:dyDescent="0.35">
      <c r="A1" s="1523" t="s">
        <v>1612</v>
      </c>
      <c r="B1" s="1524"/>
      <c r="C1" s="1524"/>
      <c r="D1" s="1524"/>
      <c r="E1" s="1524"/>
      <c r="F1" s="1524"/>
      <c r="G1" s="1524"/>
      <c r="H1" s="1524"/>
      <c r="I1" s="1524"/>
      <c r="J1" s="1524"/>
      <c r="K1" s="1524"/>
      <c r="L1" s="1524"/>
      <c r="M1" s="1524"/>
      <c r="N1" s="1524"/>
      <c r="O1" s="1524"/>
      <c r="P1" s="1524"/>
      <c r="Q1" s="1524"/>
      <c r="R1" s="1524"/>
      <c r="S1" s="1524"/>
      <c r="T1" s="1524"/>
      <c r="U1" s="1524"/>
      <c r="V1" s="1524"/>
      <c r="W1" s="1030"/>
      <c r="X1" s="1031"/>
      <c r="Y1" s="1032"/>
    </row>
    <row r="2" spans="1:26" s="1035" customFormat="1" ht="33" customHeight="1" x14ac:dyDescent="0.3">
      <c r="A2" s="1525" t="s">
        <v>220</v>
      </c>
      <c r="B2" s="1527" t="s">
        <v>1613</v>
      </c>
      <c r="C2" s="1527"/>
      <c r="D2" s="1527"/>
      <c r="E2" s="1527"/>
      <c r="F2" s="1527"/>
      <c r="G2" s="1527"/>
      <c r="H2" s="1527"/>
      <c r="I2" s="1527"/>
      <c r="J2" s="1527"/>
      <c r="K2" s="1527"/>
      <c r="L2" s="1527"/>
      <c r="M2" s="1527"/>
      <c r="N2" s="1527"/>
      <c r="O2" s="1527"/>
      <c r="P2" s="1527"/>
      <c r="Q2" s="1527"/>
      <c r="R2" s="1527"/>
      <c r="S2" s="1528"/>
      <c r="T2" s="1525" t="s">
        <v>1614</v>
      </c>
      <c r="U2" s="1527"/>
      <c r="V2" s="1529"/>
      <c r="W2" s="1034"/>
      <c r="X2" s="1530" t="s">
        <v>1615</v>
      </c>
      <c r="Y2" s="1531"/>
    </row>
    <row r="3" spans="1:26" s="1035" customFormat="1" ht="33" customHeight="1" x14ac:dyDescent="0.3">
      <c r="A3" s="1526"/>
      <c r="B3" s="1521" t="s">
        <v>1616</v>
      </c>
      <c r="C3" s="1521"/>
      <c r="D3" s="1521"/>
      <c r="E3" s="1521"/>
      <c r="F3" s="1521"/>
      <c r="G3" s="1521"/>
      <c r="H3" s="1521"/>
      <c r="I3" s="1521"/>
      <c r="J3" s="1521"/>
      <c r="K3" s="1534" t="s">
        <v>1617</v>
      </c>
      <c r="L3" s="1534"/>
      <c r="M3" s="1534"/>
      <c r="N3" s="1534"/>
      <c r="O3" s="1534"/>
      <c r="P3" s="1534"/>
      <c r="Q3" s="1534"/>
      <c r="R3" s="1534"/>
      <c r="S3" s="1535"/>
      <c r="T3" s="1526" t="s">
        <v>1618</v>
      </c>
      <c r="U3" s="1521"/>
      <c r="V3" s="1536"/>
      <c r="W3" s="1034"/>
      <c r="X3" s="1532"/>
      <c r="Y3" s="1533"/>
    </row>
    <row r="4" spans="1:26" s="1035" customFormat="1" ht="13.5" customHeight="1" x14ac:dyDescent="0.3">
      <c r="A4" s="1526"/>
      <c r="B4" s="1518" t="s">
        <v>1619</v>
      </c>
      <c r="C4" s="1518" t="s">
        <v>1620</v>
      </c>
      <c r="D4" s="1518" t="s">
        <v>1621</v>
      </c>
      <c r="E4" s="1522" t="s">
        <v>482</v>
      </c>
      <c r="F4" s="1522"/>
      <c r="G4" s="1522"/>
      <c r="H4" s="1522"/>
      <c r="I4" s="1522"/>
      <c r="J4" s="1522"/>
      <c r="K4" s="1518" t="s">
        <v>1619</v>
      </c>
      <c r="L4" s="1518" t="s">
        <v>1620</v>
      </c>
      <c r="M4" s="1518" t="s">
        <v>1621</v>
      </c>
      <c r="N4" s="1522" t="s">
        <v>482</v>
      </c>
      <c r="O4" s="1522"/>
      <c r="P4" s="1522"/>
      <c r="Q4" s="1522"/>
      <c r="R4" s="1522"/>
      <c r="S4" s="1522"/>
      <c r="T4" s="1517" t="s">
        <v>1619</v>
      </c>
      <c r="U4" s="1518" t="s">
        <v>1620</v>
      </c>
      <c r="V4" s="1519" t="s">
        <v>1621</v>
      </c>
      <c r="W4" s="1036"/>
      <c r="X4" s="1517" t="s">
        <v>1622</v>
      </c>
      <c r="Y4" s="1520" t="s">
        <v>1623</v>
      </c>
    </row>
    <row r="5" spans="1:26" s="1035" customFormat="1" ht="33" customHeight="1" x14ac:dyDescent="0.3">
      <c r="A5" s="1526"/>
      <c r="B5" s="1518"/>
      <c r="C5" s="1518"/>
      <c r="D5" s="1518"/>
      <c r="E5" s="1521" t="s">
        <v>1624</v>
      </c>
      <c r="F5" s="1521"/>
      <c r="G5" s="1521"/>
      <c r="H5" s="1521" t="s">
        <v>1625</v>
      </c>
      <c r="I5" s="1521"/>
      <c r="J5" s="1521"/>
      <c r="K5" s="1518"/>
      <c r="L5" s="1518"/>
      <c r="M5" s="1518"/>
      <c r="N5" s="1521" t="s">
        <v>1624</v>
      </c>
      <c r="O5" s="1521"/>
      <c r="P5" s="1521"/>
      <c r="Q5" s="1521" t="s">
        <v>1625</v>
      </c>
      <c r="R5" s="1521"/>
      <c r="S5" s="1521"/>
      <c r="T5" s="1517"/>
      <c r="U5" s="1518"/>
      <c r="V5" s="1519"/>
      <c r="W5" s="1036"/>
      <c r="X5" s="1517"/>
      <c r="Y5" s="1520"/>
    </row>
    <row r="6" spans="1:26" s="1038" customFormat="1" ht="48.75" customHeight="1" x14ac:dyDescent="0.3">
      <c r="A6" s="1526"/>
      <c r="B6" s="1518"/>
      <c r="C6" s="1518"/>
      <c r="D6" s="1518"/>
      <c r="E6" s="1037" t="s">
        <v>1619</v>
      </c>
      <c r="F6" s="1037" t="s">
        <v>1620</v>
      </c>
      <c r="G6" s="1037" t="s">
        <v>1621</v>
      </c>
      <c r="H6" s="1037" t="s">
        <v>1619</v>
      </c>
      <c r="I6" s="1037" t="s">
        <v>1620</v>
      </c>
      <c r="J6" s="1037" t="s">
        <v>1621</v>
      </c>
      <c r="K6" s="1518"/>
      <c r="L6" s="1518"/>
      <c r="M6" s="1518"/>
      <c r="N6" s="1037" t="s">
        <v>1619</v>
      </c>
      <c r="O6" s="1037" t="s">
        <v>1620</v>
      </c>
      <c r="P6" s="1037" t="s">
        <v>1621</v>
      </c>
      <c r="Q6" s="1037" t="s">
        <v>1619</v>
      </c>
      <c r="R6" s="1037" t="s">
        <v>1620</v>
      </c>
      <c r="S6" s="1037" t="s">
        <v>1621</v>
      </c>
      <c r="T6" s="1517"/>
      <c r="U6" s="1518"/>
      <c r="V6" s="1519"/>
      <c r="W6" s="1036"/>
      <c r="X6" s="1517"/>
      <c r="Y6" s="1520"/>
    </row>
    <row r="7" spans="1:26" s="1045" customFormat="1" ht="12" customHeight="1" thickBot="1" x14ac:dyDescent="0.25">
      <c r="A7" s="1039" t="s">
        <v>1626</v>
      </c>
      <c r="B7" s="1040">
        <v>1</v>
      </c>
      <c r="C7" s="1040">
        <v>2</v>
      </c>
      <c r="D7" s="1040">
        <v>3</v>
      </c>
      <c r="E7" s="1040">
        <v>4</v>
      </c>
      <c r="F7" s="1040">
        <v>5</v>
      </c>
      <c r="G7" s="1040">
        <v>6</v>
      </c>
      <c r="H7" s="1040">
        <v>7</v>
      </c>
      <c r="I7" s="1040">
        <v>8</v>
      </c>
      <c r="J7" s="1040">
        <v>9</v>
      </c>
      <c r="K7" s="1040">
        <v>10</v>
      </c>
      <c r="L7" s="1040">
        <v>11</v>
      </c>
      <c r="M7" s="1040">
        <v>12</v>
      </c>
      <c r="N7" s="1040">
        <v>13</v>
      </c>
      <c r="O7" s="1040">
        <v>14</v>
      </c>
      <c r="P7" s="1040">
        <v>15</v>
      </c>
      <c r="Q7" s="1040">
        <v>16</v>
      </c>
      <c r="R7" s="1040">
        <v>17</v>
      </c>
      <c r="S7" s="1041">
        <v>18</v>
      </c>
      <c r="T7" s="1042">
        <v>19</v>
      </c>
      <c r="U7" s="1040">
        <v>20</v>
      </c>
      <c r="V7" s="1043">
        <v>21</v>
      </c>
      <c r="W7" s="1044"/>
      <c r="X7" s="1042">
        <v>22</v>
      </c>
      <c r="Y7" s="1043">
        <v>23</v>
      </c>
    </row>
    <row r="8" spans="1:26" ht="21" customHeight="1" x14ac:dyDescent="0.3">
      <c r="A8" s="1046" t="s">
        <v>226</v>
      </c>
      <c r="B8" s="1047">
        <f>[1]RO_Spolu_vzorce!$C9</f>
        <v>520</v>
      </c>
      <c r="C8" s="1047">
        <f>[1]RO_Spolu_vzorce!D9</f>
        <v>559</v>
      </c>
      <c r="D8" s="1047">
        <f>ROUND([1]RO_Spolu_vzorce!$E9,0)</f>
        <v>526</v>
      </c>
      <c r="E8" s="1047">
        <f>[2]Limity_2020_vrátane_AK!$C9</f>
        <v>520</v>
      </c>
      <c r="F8" s="1047">
        <f t="shared" ref="F8:G23" si="0">C8-I8</f>
        <v>559</v>
      </c>
      <c r="G8" s="1047">
        <f t="shared" si="0"/>
        <v>526</v>
      </c>
      <c r="H8" s="1047"/>
      <c r="I8" s="1047"/>
      <c r="J8" s="1047"/>
      <c r="K8" s="1047">
        <f>[1]Aparáty_vzorce!C9</f>
        <v>520</v>
      </c>
      <c r="L8" s="1047">
        <f>[1]Aparáty_vzorce!D9</f>
        <v>559</v>
      </c>
      <c r="M8" s="1047">
        <f>ROUND([1]Aparáty_vzorce!$E9,0)</f>
        <v>526</v>
      </c>
      <c r="N8" s="1047">
        <f>[2]Limity_2020_vrátane_AK!$F9</f>
        <v>520</v>
      </c>
      <c r="O8" s="1047">
        <f>L8-R8</f>
        <v>559</v>
      </c>
      <c r="P8" s="1047">
        <f>M8-S8</f>
        <v>526</v>
      </c>
      <c r="Q8" s="1047"/>
      <c r="R8" s="1047"/>
      <c r="S8" s="1048"/>
      <c r="T8" s="1049">
        <f>ROUND([1]Aparáty_vzorce!I9/1000,0)</f>
        <v>18627</v>
      </c>
      <c r="U8" s="1047">
        <f>ROUND([1]Aparáty_vzorce!J9/1000,0)</f>
        <v>19151</v>
      </c>
      <c r="V8" s="1050">
        <v>19146</v>
      </c>
      <c r="W8" s="1051"/>
      <c r="X8" s="1052">
        <f>[3]mzdy_aparát_ÚO!H6</f>
        <v>0</v>
      </c>
      <c r="Y8" s="1053">
        <f t="shared" ref="Y8:Y42" si="1">X8-V8</f>
        <v>-19146</v>
      </c>
    </row>
    <row r="9" spans="1:26" ht="21" customHeight="1" x14ac:dyDescent="0.3">
      <c r="A9" s="1055" t="s">
        <v>227</v>
      </c>
      <c r="B9" s="1056">
        <f>[1]RO_Spolu_vzorce!$C10</f>
        <v>91</v>
      </c>
      <c r="C9" s="1056">
        <f>[1]RO_Spolu_vzorce!D10</f>
        <v>99</v>
      </c>
      <c r="D9" s="1056">
        <f>ROUND([1]RO_Spolu_vzorce!$E10,0)</f>
        <v>89</v>
      </c>
      <c r="E9" s="1056">
        <f>[2]Limity_2020_vrátane_AK!$C10</f>
        <v>91</v>
      </c>
      <c r="F9" s="1056">
        <f t="shared" si="0"/>
        <v>99</v>
      </c>
      <c r="G9" s="1056">
        <f t="shared" si="0"/>
        <v>89</v>
      </c>
      <c r="H9" s="1056"/>
      <c r="I9" s="1056"/>
      <c r="J9" s="1056"/>
      <c r="K9" s="1056">
        <f>[1]Aparáty_vzorce!C10</f>
        <v>91</v>
      </c>
      <c r="L9" s="1056">
        <f>[1]Aparáty_vzorce!D10</f>
        <v>99</v>
      </c>
      <c r="M9" s="1056">
        <f>ROUND([1]Aparáty_vzorce!$E10,0)</f>
        <v>89</v>
      </c>
      <c r="N9" s="1056">
        <f>[2]Limity_2020_vrátane_AK!$F10</f>
        <v>91</v>
      </c>
      <c r="O9" s="1056">
        <f t="shared" ref="O9:P38" si="2">L9-R9</f>
        <v>99</v>
      </c>
      <c r="P9" s="1056">
        <f t="shared" si="2"/>
        <v>89</v>
      </c>
      <c r="Q9" s="1056"/>
      <c r="R9" s="1056"/>
      <c r="S9" s="1057"/>
      <c r="T9" s="1058">
        <f>ROUND([1]Aparáty_vzorce!I10/1000,0)</f>
        <v>2394</v>
      </c>
      <c r="U9" s="1056">
        <f>ROUND([1]Aparáty_vzorce!J10/1000,0)</f>
        <v>2758</v>
      </c>
      <c r="V9" s="1059">
        <v>2757</v>
      </c>
      <c r="W9" s="1051"/>
      <c r="X9" s="1060">
        <f>[3]mzdy_aparát_ÚO!H7</f>
        <v>0</v>
      </c>
      <c r="Y9" s="1061">
        <f t="shared" si="1"/>
        <v>-2757</v>
      </c>
    </row>
    <row r="10" spans="1:26" ht="21" customHeight="1" x14ac:dyDescent="0.3">
      <c r="A10" s="1055" t="s">
        <v>228</v>
      </c>
      <c r="B10" s="1056">
        <f>[1]RO_Spolu_vzorce!$C11</f>
        <v>588</v>
      </c>
      <c r="C10" s="1056">
        <f>[1]RO_Spolu_vzorce!D11</f>
        <v>655</v>
      </c>
      <c r="D10" s="1056">
        <f>ROUND([1]RO_Spolu_vzorce!$E11,0)</f>
        <v>572</v>
      </c>
      <c r="E10" s="1056">
        <f>[2]Limity_2020_vrátane_AK!$C11</f>
        <v>544</v>
      </c>
      <c r="F10" s="1056">
        <f t="shared" si="0"/>
        <v>634</v>
      </c>
      <c r="G10" s="1056">
        <f t="shared" si="0"/>
        <v>557</v>
      </c>
      <c r="H10" s="1056">
        <f>[2]Limity_2020_vrátane_AK!$D11</f>
        <v>44</v>
      </c>
      <c r="I10" s="1056">
        <f>[1]Admin_kap!$C$8</f>
        <v>21</v>
      </c>
      <c r="J10" s="1056">
        <f>ROUND([1]Admin_kap!$E$8,0)</f>
        <v>15</v>
      </c>
      <c r="K10" s="1056">
        <f>[1]Aparáty_vzorce!C11</f>
        <v>588</v>
      </c>
      <c r="L10" s="1056">
        <f>[1]Aparáty_vzorce!D11</f>
        <v>655</v>
      </c>
      <c r="M10" s="1056">
        <f>ROUND([1]Aparáty_vzorce!$E11,0)</f>
        <v>572</v>
      </c>
      <c r="N10" s="1056">
        <f>[2]Limity_2020_vrátane_AK!$F11</f>
        <v>544</v>
      </c>
      <c r="O10" s="1056">
        <f t="shared" si="2"/>
        <v>634</v>
      </c>
      <c r="P10" s="1056">
        <f t="shared" si="2"/>
        <v>557</v>
      </c>
      <c r="Q10" s="1056">
        <f>[2]Limity_2020_vrátane_AK!$G11</f>
        <v>44</v>
      </c>
      <c r="R10" s="1056">
        <f>[1]Admin_kap!$C$29</f>
        <v>21</v>
      </c>
      <c r="S10" s="1057">
        <f>ROUND([1]Admin_kap!$E$29,0)</f>
        <v>15</v>
      </c>
      <c r="T10" s="1058">
        <f>ROUND([1]Aparáty_vzorce!I11/1000,0)</f>
        <v>11769</v>
      </c>
      <c r="U10" s="1056">
        <f>ROUND([1]Aparáty_vzorce!J11/1000,0)</f>
        <v>14289</v>
      </c>
      <c r="V10" s="1059">
        <v>14509</v>
      </c>
      <c r="W10" s="1051"/>
      <c r="X10" s="1060">
        <f>[3]mzdy_aparát_ÚO!H8</f>
        <v>0</v>
      </c>
      <c r="Y10" s="1061">
        <f t="shared" si="1"/>
        <v>-14509</v>
      </c>
    </row>
    <row r="11" spans="1:26" ht="21" customHeight="1" x14ac:dyDescent="0.3">
      <c r="A11" s="1055" t="s">
        <v>1627</v>
      </c>
      <c r="B11" s="1056">
        <f>[1]RO_Spolu_vzorce!$C12</f>
        <v>558</v>
      </c>
      <c r="C11" s="1056">
        <f>[1]RO_Spolu_vzorce!D12</f>
        <v>888</v>
      </c>
      <c r="D11" s="1056">
        <f>ROUND([1]RO_Spolu_vzorce!$E12,0)</f>
        <v>733</v>
      </c>
      <c r="E11" s="1056">
        <f>[2]Limity_2020_vrátane_AK!$C12</f>
        <v>429</v>
      </c>
      <c r="F11" s="1056">
        <f t="shared" si="0"/>
        <v>714</v>
      </c>
      <c r="G11" s="1056">
        <f t="shared" si="0"/>
        <v>584</v>
      </c>
      <c r="H11" s="1056">
        <f>[2]Limity_2020_vrátane_AK!$D12</f>
        <v>129</v>
      </c>
      <c r="I11" s="1056">
        <f>[1]Admin_kap!$C$9</f>
        <v>174</v>
      </c>
      <c r="J11" s="1056">
        <f>ROUND([1]Admin_kap!$E$9,0)</f>
        <v>149</v>
      </c>
      <c r="K11" s="1056">
        <f>[1]Aparáty_vzorce!C12</f>
        <v>558</v>
      </c>
      <c r="L11" s="1056">
        <f>[1]Aparáty_vzorce!D12</f>
        <v>888</v>
      </c>
      <c r="M11" s="1056">
        <f>ROUND([1]Aparáty_vzorce!$E12,0)</f>
        <v>733</v>
      </c>
      <c r="N11" s="1056">
        <f>[2]Limity_2020_vrátane_AK!$F12</f>
        <v>429</v>
      </c>
      <c r="O11" s="1056">
        <f t="shared" si="2"/>
        <v>714</v>
      </c>
      <c r="P11" s="1056">
        <f t="shared" si="2"/>
        <v>584</v>
      </c>
      <c r="Q11" s="1056">
        <f>[2]Limity_2020_vrátane_AK!$G12</f>
        <v>129</v>
      </c>
      <c r="R11" s="1056">
        <f>[1]Admin_kap!$C$30</f>
        <v>174</v>
      </c>
      <c r="S11" s="1057">
        <f>ROUND([1]Admin_kap!$E$30,0)</f>
        <v>149</v>
      </c>
      <c r="T11" s="1058">
        <f>ROUND([1]Aparáty_vzorce!I12/1000,0)</f>
        <v>9311</v>
      </c>
      <c r="U11" s="1056">
        <f>ROUND([1]Aparáty_vzorce!J12/1000,0)</f>
        <v>11460</v>
      </c>
      <c r="V11" s="1059">
        <v>21856</v>
      </c>
      <c r="W11" s="1051"/>
      <c r="X11" s="1060">
        <f>[3]mzdy_aparát_ÚO!H9</f>
        <v>0</v>
      </c>
      <c r="Y11" s="1061">
        <f t="shared" si="1"/>
        <v>-21856</v>
      </c>
    </row>
    <row r="12" spans="1:26" ht="21" customHeight="1" x14ac:dyDescent="0.3">
      <c r="A12" s="1055" t="s">
        <v>231</v>
      </c>
      <c r="B12" s="1056">
        <f>[1]RO_Spolu_vzorce!$C13</f>
        <v>116</v>
      </c>
      <c r="C12" s="1056">
        <f>[1]RO_Spolu_vzorce!D13</f>
        <v>127</v>
      </c>
      <c r="D12" s="1056">
        <f>ROUND([1]RO_Spolu_vzorce!$E13,0)</f>
        <v>120</v>
      </c>
      <c r="E12" s="1056">
        <f>[2]Limity_2020_vrátane_AK!$C13</f>
        <v>116</v>
      </c>
      <c r="F12" s="1056">
        <f t="shared" si="0"/>
        <v>127</v>
      </c>
      <c r="G12" s="1056">
        <f t="shared" si="0"/>
        <v>120</v>
      </c>
      <c r="H12" s="1056"/>
      <c r="I12" s="1056"/>
      <c r="J12" s="1056"/>
      <c r="K12" s="1056">
        <f>[1]Aparáty_vzorce!C13</f>
        <v>116</v>
      </c>
      <c r="L12" s="1056">
        <f>[1]Aparáty_vzorce!D13</f>
        <v>127</v>
      </c>
      <c r="M12" s="1056">
        <f>ROUND([1]Aparáty_vzorce!$E13,0)</f>
        <v>120</v>
      </c>
      <c r="N12" s="1056">
        <f>[2]Limity_2020_vrátane_AK!$F13</f>
        <v>116</v>
      </c>
      <c r="O12" s="1056">
        <f t="shared" si="2"/>
        <v>127</v>
      </c>
      <c r="P12" s="1056">
        <f t="shared" si="2"/>
        <v>120</v>
      </c>
      <c r="Q12" s="1056"/>
      <c r="R12" s="1056"/>
      <c r="S12" s="1057"/>
      <c r="T12" s="1058">
        <f>ROUND([1]Aparáty_vzorce!I13/1000,0)</f>
        <v>3536</v>
      </c>
      <c r="U12" s="1056">
        <f>ROUND([1]Aparáty_vzorce!J13/1000,0)</f>
        <v>3779</v>
      </c>
      <c r="V12" s="1059">
        <v>3778</v>
      </c>
      <c r="W12" s="1051"/>
      <c r="X12" s="1060">
        <f>[3]mzdy_aparát_ÚO!H10</f>
        <v>0</v>
      </c>
      <c r="Y12" s="1061">
        <f t="shared" si="1"/>
        <v>-3778</v>
      </c>
    </row>
    <row r="13" spans="1:26" ht="21" customHeight="1" x14ac:dyDescent="0.3">
      <c r="A13" s="1055" t="s">
        <v>232</v>
      </c>
      <c r="B13" s="1056">
        <f>[1]RO_Spolu_vzorce!$C14</f>
        <v>275</v>
      </c>
      <c r="C13" s="1056">
        <f>[1]RO_Spolu_vzorce!D14</f>
        <v>259</v>
      </c>
      <c r="D13" s="1056">
        <f>ROUND([1]RO_Spolu_vzorce!$E14,0)</f>
        <v>243</v>
      </c>
      <c r="E13" s="1056">
        <f>[2]Limity_2020_vrátane_AK!$C14</f>
        <v>275</v>
      </c>
      <c r="F13" s="1056">
        <f t="shared" si="0"/>
        <v>259</v>
      </c>
      <c r="G13" s="1056">
        <f t="shared" si="0"/>
        <v>243</v>
      </c>
      <c r="H13" s="1056"/>
      <c r="I13" s="1056"/>
      <c r="J13" s="1056"/>
      <c r="K13" s="1056">
        <f>[1]Aparáty_vzorce!C14</f>
        <v>275</v>
      </c>
      <c r="L13" s="1056">
        <f>[1]Aparáty_vzorce!D14</f>
        <v>259</v>
      </c>
      <c r="M13" s="1056">
        <f>ROUND([1]Aparáty_vzorce!$E14,0)</f>
        <v>243</v>
      </c>
      <c r="N13" s="1056">
        <f>[2]Limity_2020_vrátane_AK!$F14</f>
        <v>275</v>
      </c>
      <c r="O13" s="1056">
        <f t="shared" si="2"/>
        <v>259</v>
      </c>
      <c r="P13" s="1056">
        <f t="shared" si="2"/>
        <v>243</v>
      </c>
      <c r="Q13" s="1056"/>
      <c r="R13" s="1056"/>
      <c r="S13" s="1057"/>
      <c r="T13" s="1058">
        <f>ROUND([1]Aparáty_vzorce!I14/1000,0)</f>
        <v>10466</v>
      </c>
      <c r="U13" s="1056">
        <f>ROUND([1]Aparáty_vzorce!J14/1000,0)</f>
        <v>8921</v>
      </c>
      <c r="V13" s="1059">
        <v>9201</v>
      </c>
      <c r="W13" s="1051"/>
      <c r="X13" s="1060">
        <f>[3]mzdy_aparát_ÚO!H11</f>
        <v>0</v>
      </c>
      <c r="Y13" s="1061">
        <f t="shared" si="1"/>
        <v>-9201</v>
      </c>
    </row>
    <row r="14" spans="1:26" ht="21" customHeight="1" x14ac:dyDescent="0.3">
      <c r="A14" s="1055" t="s">
        <v>233</v>
      </c>
      <c r="B14" s="1056">
        <f>[1]RO_Spolu_vzorce!$C15</f>
        <v>1975</v>
      </c>
      <c r="C14" s="1056">
        <f>[1]RO_Spolu_vzorce!D15</f>
        <v>1983</v>
      </c>
      <c r="D14" s="1056">
        <f>ROUND([1]RO_Spolu_vzorce!$E15,0)</f>
        <v>1837</v>
      </c>
      <c r="E14" s="1056">
        <f>[2]Limity_2020_vrátane_AK!$C15</f>
        <v>1975</v>
      </c>
      <c r="F14" s="1056">
        <f t="shared" si="0"/>
        <v>1983</v>
      </c>
      <c r="G14" s="1056">
        <f t="shared" si="0"/>
        <v>1837</v>
      </c>
      <c r="H14" s="1056"/>
      <c r="I14" s="1056"/>
      <c r="J14" s="1056"/>
      <c r="K14" s="1056">
        <f>[1]Aparáty_vzorce!C15</f>
        <v>309</v>
      </c>
      <c r="L14" s="1056">
        <f>[1]Aparáty_vzorce!D15</f>
        <v>317</v>
      </c>
      <c r="M14" s="1056">
        <f>ROUND([1]Aparáty_vzorce!$E15,0)</f>
        <v>268</v>
      </c>
      <c r="N14" s="1056">
        <f>[2]Limity_2020_vrátane_AK!$F15</f>
        <v>309</v>
      </c>
      <c r="O14" s="1056">
        <f t="shared" si="2"/>
        <v>317</v>
      </c>
      <c r="P14" s="1056">
        <f t="shared" si="2"/>
        <v>268</v>
      </c>
      <c r="Q14" s="1056"/>
      <c r="R14" s="1056"/>
      <c r="S14" s="1057"/>
      <c r="T14" s="1058">
        <f>ROUND([1]Aparáty_vzorce!I15/1000,0)</f>
        <v>12684</v>
      </c>
      <c r="U14" s="1056">
        <f>ROUND([1]Aparáty_vzorce!J15/1000,0)</f>
        <v>11886</v>
      </c>
      <c r="V14" s="1059">
        <v>11144</v>
      </c>
      <c r="W14" s="1051"/>
      <c r="X14" s="1060">
        <f>[3]mzdy_aparát_ÚO!H12</f>
        <v>0</v>
      </c>
      <c r="Y14" s="1061">
        <f t="shared" si="1"/>
        <v>-11144</v>
      </c>
    </row>
    <row r="15" spans="1:26" ht="21" customHeight="1" x14ac:dyDescent="0.3">
      <c r="A15" s="1055" t="s">
        <v>234</v>
      </c>
      <c r="B15" s="1056">
        <f>[1]RO_Spolu_vzorce!$C16</f>
        <v>288</v>
      </c>
      <c r="C15" s="1056">
        <f>[1]RO_Spolu_vzorce!D16</f>
        <v>319</v>
      </c>
      <c r="D15" s="1056">
        <f>ROUND([1]RO_Spolu_vzorce!$E16,0)</f>
        <v>292</v>
      </c>
      <c r="E15" s="1056">
        <f>[2]Limity_2020_vrátane_AK!$C16</f>
        <v>288</v>
      </c>
      <c r="F15" s="1056">
        <f t="shared" si="0"/>
        <v>319</v>
      </c>
      <c r="G15" s="1056">
        <f t="shared" si="0"/>
        <v>292</v>
      </c>
      <c r="H15" s="1056"/>
      <c r="I15" s="1056"/>
      <c r="J15" s="1056"/>
      <c r="K15" s="1056">
        <f>[1]Aparáty_vzorce!C16</f>
        <v>288</v>
      </c>
      <c r="L15" s="1056">
        <f>[1]Aparáty_vzorce!D16</f>
        <v>319</v>
      </c>
      <c r="M15" s="1056">
        <f>ROUND([1]Aparáty_vzorce!$E16,0)</f>
        <v>292</v>
      </c>
      <c r="N15" s="1056">
        <f>[2]Limity_2020_vrátane_AK!$F16</f>
        <v>288</v>
      </c>
      <c r="O15" s="1056">
        <f t="shared" si="2"/>
        <v>319</v>
      </c>
      <c r="P15" s="1056">
        <f t="shared" si="2"/>
        <v>292</v>
      </c>
      <c r="Q15" s="1056"/>
      <c r="R15" s="1056"/>
      <c r="S15" s="1057"/>
      <c r="T15" s="1058">
        <f>ROUND([1]Aparáty_vzorce!I16/1000,0)</f>
        <v>6832</v>
      </c>
      <c r="U15" s="1056">
        <f>ROUND([1]Aparáty_vzorce!J16/1000,0)</f>
        <v>7626</v>
      </c>
      <c r="V15" s="1059">
        <v>7647</v>
      </c>
      <c r="W15" s="1051"/>
      <c r="X15" s="1060">
        <f>[3]mzdy_aparát_ÚO!H13</f>
        <v>0</v>
      </c>
      <c r="Y15" s="1061">
        <f t="shared" si="1"/>
        <v>-7647</v>
      </c>
    </row>
    <row r="16" spans="1:26" ht="21" customHeight="1" x14ac:dyDescent="0.3">
      <c r="A16" s="1055" t="s">
        <v>1628</v>
      </c>
      <c r="B16" s="1056">
        <f>[1]RO_Spolu_vzorce!$C17</f>
        <v>1189</v>
      </c>
      <c r="C16" s="1056">
        <f>[1]RO_Spolu_vzorce!D17</f>
        <v>1215</v>
      </c>
      <c r="D16" s="1056">
        <f>ROUND([1]RO_Spolu_vzorce!$E17,0)</f>
        <v>1174</v>
      </c>
      <c r="E16" s="1056">
        <f>[2]Limity_2020_vrátane_AK!$C17</f>
        <v>1188</v>
      </c>
      <c r="F16" s="1056">
        <f t="shared" si="0"/>
        <v>1214</v>
      </c>
      <c r="G16" s="1056">
        <f t="shared" si="0"/>
        <v>1174</v>
      </c>
      <c r="H16" s="1056">
        <f>[2]Limity_2020_vrátane_AK!$D17</f>
        <v>1</v>
      </c>
      <c r="I16" s="1056">
        <f>[1]Admin_kap!$C$10</f>
        <v>1</v>
      </c>
      <c r="J16" s="1056">
        <f>ROUND([1]Admin_kap!$E$10,0)</f>
        <v>0</v>
      </c>
      <c r="K16" s="1056">
        <f>[1]Aparáty_vzorce!C17</f>
        <v>1157</v>
      </c>
      <c r="L16" s="1056">
        <f>[1]Aparáty_vzorce!D17</f>
        <v>1183</v>
      </c>
      <c r="M16" s="1056">
        <f>ROUND([1]Aparáty_vzorce!$E17,0)</f>
        <v>1143</v>
      </c>
      <c r="N16" s="1056">
        <f>[2]Limity_2020_vrátane_AK!$F17</f>
        <v>1156</v>
      </c>
      <c r="O16" s="1056">
        <f t="shared" si="2"/>
        <v>1182</v>
      </c>
      <c r="P16" s="1056">
        <f t="shared" si="2"/>
        <v>1143</v>
      </c>
      <c r="Q16" s="1056">
        <f>[2]Limity_2020_vrátane_AK!$G17</f>
        <v>1</v>
      </c>
      <c r="R16" s="1056">
        <f>[1]Admin_kap!$C$31</f>
        <v>1</v>
      </c>
      <c r="S16" s="1057">
        <f>ROUND([1]Admin_kap!$E$31,0)</f>
        <v>0</v>
      </c>
      <c r="T16" s="1058">
        <f>ROUND([1]Aparáty_vzorce!I17/1000,0)</f>
        <v>54621</v>
      </c>
      <c r="U16" s="1056">
        <f>ROUND([1]Aparáty_vzorce!J17/1000,0)</f>
        <v>56585</v>
      </c>
      <c r="V16" s="1059">
        <v>56882</v>
      </c>
      <c r="W16" s="1051"/>
      <c r="X16" s="1060">
        <f>[3]mzdy_aparát_ÚO!H14</f>
        <v>0</v>
      </c>
      <c r="Y16" s="1061">
        <f t="shared" si="1"/>
        <v>-56882</v>
      </c>
      <c r="Z16" s="1062"/>
    </row>
    <row r="17" spans="1:26" ht="21" customHeight="1" x14ac:dyDescent="0.3">
      <c r="A17" s="1055" t="s">
        <v>1629</v>
      </c>
      <c r="B17" s="1056">
        <f>[1]RO_Spolu_vzorce!$C18</f>
        <v>20443</v>
      </c>
      <c r="C17" s="1056">
        <f>[1]RO_Spolu_vzorce!D18</f>
        <v>21000</v>
      </c>
      <c r="D17" s="1056">
        <f>ROUND([1]RO_Spolu_vzorce!$E18,0)</f>
        <v>20887</v>
      </c>
      <c r="E17" s="1056">
        <f>[2]Limity_2020_vrátane_AK!$C18</f>
        <v>20443</v>
      </c>
      <c r="F17" s="1056">
        <f t="shared" si="0"/>
        <v>21000</v>
      </c>
      <c r="G17" s="1056">
        <f t="shared" si="0"/>
        <v>20887</v>
      </c>
      <c r="H17" s="1056"/>
      <c r="I17" s="1056"/>
      <c r="J17" s="1056"/>
      <c r="K17" s="1056">
        <f>[1]Aparáty_vzorce!C18</f>
        <v>587</v>
      </c>
      <c r="L17" s="1056">
        <f>[1]Aparáty_vzorce!D18</f>
        <v>598</v>
      </c>
      <c r="M17" s="1056">
        <f>ROUND([1]Aparáty_vzorce!$E18,0)</f>
        <v>479</v>
      </c>
      <c r="N17" s="1056">
        <f>[2]Limity_2020_vrátane_AK!$F18</f>
        <v>587</v>
      </c>
      <c r="O17" s="1056">
        <f t="shared" si="2"/>
        <v>598</v>
      </c>
      <c r="P17" s="1056">
        <f t="shared" si="2"/>
        <v>479</v>
      </c>
      <c r="Q17" s="1056"/>
      <c r="R17" s="1056"/>
      <c r="S17" s="1057"/>
      <c r="T17" s="1058">
        <f>ROUND([1]Aparáty_vzorce!I18/1000,0)</f>
        <v>11877</v>
      </c>
      <c r="U17" s="1056">
        <f>ROUND([1]Aparáty_vzorce!J18/1000,0)</f>
        <v>12209</v>
      </c>
      <c r="V17" s="1059">
        <v>12404</v>
      </c>
      <c r="W17" s="1051"/>
      <c r="X17" s="1060">
        <f>[3]mzdy_aparát_ÚO!H15</f>
        <v>0</v>
      </c>
      <c r="Y17" s="1061">
        <f t="shared" si="1"/>
        <v>-12404</v>
      </c>
      <c r="Z17" s="1062"/>
    </row>
    <row r="18" spans="1:26" ht="21" customHeight="1" x14ac:dyDescent="0.3">
      <c r="A18" s="1055" t="s">
        <v>238</v>
      </c>
      <c r="B18" s="1056">
        <f>[1]RO_Spolu_vzorce!$C19</f>
        <v>50557</v>
      </c>
      <c r="C18" s="1056">
        <f>[1]RO_Spolu_vzorce!D19</f>
        <v>51813</v>
      </c>
      <c r="D18" s="1056">
        <f>ROUND([1]RO_Spolu_vzorce!$E19,0)</f>
        <v>47795</v>
      </c>
      <c r="E18" s="1056">
        <f>[2]Limity_2020_vrátane_AK!$C19</f>
        <v>50378</v>
      </c>
      <c r="F18" s="1056">
        <f t="shared" si="0"/>
        <v>51636</v>
      </c>
      <c r="G18" s="1056">
        <f t="shared" si="0"/>
        <v>47646</v>
      </c>
      <c r="H18" s="1056">
        <f>[2]Limity_2020_vrátane_AK!$D19</f>
        <v>179</v>
      </c>
      <c r="I18" s="1056">
        <f>[1]Admin_kap!$C$11</f>
        <v>177</v>
      </c>
      <c r="J18" s="1056">
        <f>ROUND([1]Admin_kap!$E$11,0)</f>
        <v>149</v>
      </c>
      <c r="K18" s="1056">
        <f>[1]Aparáty_vzorce!C19</f>
        <v>1493</v>
      </c>
      <c r="L18" s="1056">
        <f>[1]Aparáty_vzorce!D19</f>
        <v>1581</v>
      </c>
      <c r="M18" s="1056">
        <f>ROUND([1]Aparáty_vzorce!$E19,0)</f>
        <v>1368</v>
      </c>
      <c r="N18" s="1056">
        <f>[2]Limity_2020_vrátane_AK!$F19</f>
        <v>1314</v>
      </c>
      <c r="O18" s="1056">
        <f t="shared" si="2"/>
        <v>1404</v>
      </c>
      <c r="P18" s="1056">
        <f t="shared" si="2"/>
        <v>1219</v>
      </c>
      <c r="Q18" s="1056">
        <f>[2]Limity_2020_vrátane_AK!$G19</f>
        <v>179</v>
      </c>
      <c r="R18" s="1056">
        <f>[1]Admin_kap!$C$32</f>
        <v>177</v>
      </c>
      <c r="S18" s="1057">
        <f>ROUND([1]Admin_kap!$E$32,0)</f>
        <v>149</v>
      </c>
      <c r="T18" s="1058">
        <f>ROUND([1]Aparáty_vzorce!I19/1000,0)</f>
        <v>16029</v>
      </c>
      <c r="U18" s="1056">
        <f>ROUND([1]Aparáty_vzorce!J19/1000,0)</f>
        <v>23588</v>
      </c>
      <c r="V18" s="1059">
        <v>28930</v>
      </c>
      <c r="W18" s="1051"/>
      <c r="X18" s="1060">
        <f>[3]mzdy_aparát_ÚO!H18</f>
        <v>0</v>
      </c>
      <c r="Y18" s="1061">
        <f t="shared" si="1"/>
        <v>-28930</v>
      </c>
      <c r="Z18" s="1062"/>
    </row>
    <row r="19" spans="1:26" ht="21" customHeight="1" x14ac:dyDescent="0.3">
      <c r="A19" s="1055" t="s">
        <v>1630</v>
      </c>
      <c r="B19" s="1056">
        <f>[1]RO_Spolu_vzorce!$C20</f>
        <v>11879</v>
      </c>
      <c r="C19" s="1056">
        <f>[1]RO_Spolu_vzorce!D20</f>
        <v>12308</v>
      </c>
      <c r="D19" s="1056">
        <f>ROUND([1]RO_Spolu_vzorce!$E20,0)</f>
        <v>11873</v>
      </c>
      <c r="E19" s="1056">
        <f>[2]Limity_2020_vrátane_AK!$C20</f>
        <v>11879</v>
      </c>
      <c r="F19" s="1056">
        <f t="shared" si="0"/>
        <v>12308</v>
      </c>
      <c r="G19" s="1056">
        <f t="shared" si="0"/>
        <v>11873</v>
      </c>
      <c r="H19" s="1056"/>
      <c r="I19" s="1056"/>
      <c r="J19" s="1056"/>
      <c r="K19" s="1056">
        <f>[1]Aparáty_vzorce!C20</f>
        <v>342</v>
      </c>
      <c r="L19" s="1056">
        <f>[1]Aparáty_vzorce!D20</f>
        <v>369</v>
      </c>
      <c r="M19" s="1056">
        <f>ROUND([1]Aparáty_vzorce!$E20,0)</f>
        <v>337</v>
      </c>
      <c r="N19" s="1056">
        <f>[2]Limity_2020_vrátane_AK!$F20</f>
        <v>342</v>
      </c>
      <c r="O19" s="1056">
        <f t="shared" si="2"/>
        <v>369</v>
      </c>
      <c r="P19" s="1056">
        <f t="shared" si="2"/>
        <v>337</v>
      </c>
      <c r="Q19" s="1056"/>
      <c r="R19" s="1056"/>
      <c r="S19" s="1057"/>
      <c r="T19" s="1058">
        <f>ROUND([1]Aparáty_vzorce!I20/1000,0)</f>
        <v>7542</v>
      </c>
      <c r="U19" s="1056">
        <f>ROUND([1]Aparáty_vzorce!J20/1000,0)</f>
        <v>6819</v>
      </c>
      <c r="V19" s="1059">
        <v>8024</v>
      </c>
      <c r="W19" s="1051"/>
      <c r="X19" s="1060">
        <f>[3]mzdy_aparát_ÚO!H22</f>
        <v>0</v>
      </c>
      <c r="Y19" s="1061">
        <f t="shared" si="1"/>
        <v>-8024</v>
      </c>
      <c r="Z19" s="1062"/>
    </row>
    <row r="20" spans="1:26" ht="21" customHeight="1" x14ac:dyDescent="0.3">
      <c r="A20" s="1055" t="s">
        <v>240</v>
      </c>
      <c r="B20" s="1056">
        <f>[1]RO_Spolu_vzorce!$C21</f>
        <v>10520</v>
      </c>
      <c r="C20" s="1056">
        <f>[1]RO_Spolu_vzorce!D21</f>
        <v>10764</v>
      </c>
      <c r="D20" s="1056">
        <f>ROUND([1]RO_Spolu_vzorce!$E21,0)</f>
        <v>9934</v>
      </c>
      <c r="E20" s="1056">
        <f>[2]Limity_2020_vrátane_AK!$C21</f>
        <v>10376</v>
      </c>
      <c r="F20" s="1056">
        <f t="shared" si="0"/>
        <v>10620</v>
      </c>
      <c r="G20" s="1056">
        <f t="shared" si="0"/>
        <v>9791</v>
      </c>
      <c r="H20" s="1056">
        <f>[2]Limity_2020_vrátane_AK!$D21</f>
        <v>144</v>
      </c>
      <c r="I20" s="1056">
        <f>[1]Admin_kap!$C12</f>
        <v>144</v>
      </c>
      <c r="J20" s="1056">
        <f>ROUND([1]Admin_kap!$E12,0)</f>
        <v>143</v>
      </c>
      <c r="K20" s="1056">
        <f>[1]Aparáty_vzorce!C21</f>
        <v>706</v>
      </c>
      <c r="L20" s="1056">
        <f>[1]Aparáty_vzorce!D21</f>
        <v>776</v>
      </c>
      <c r="M20" s="1056">
        <f>ROUND([1]Aparáty_vzorce!$E21,0)</f>
        <v>674</v>
      </c>
      <c r="N20" s="1056">
        <f>[2]Limity_2020_vrátane_AK!$F21</f>
        <v>640</v>
      </c>
      <c r="O20" s="1056">
        <f t="shared" si="2"/>
        <v>718</v>
      </c>
      <c r="P20" s="1056">
        <f t="shared" si="2"/>
        <v>616</v>
      </c>
      <c r="Q20" s="1056">
        <f>[2]Limity_2020_vrátane_AK!$G21</f>
        <v>66</v>
      </c>
      <c r="R20" s="1056">
        <f>[1]Admin_kap!$C33</f>
        <v>58</v>
      </c>
      <c r="S20" s="1057">
        <f>ROUND([1]Admin_kap!$E33,0)</f>
        <v>58</v>
      </c>
      <c r="T20" s="1058">
        <f>ROUND([1]Aparáty_vzorce!I21/1000,0)</f>
        <v>14234</v>
      </c>
      <c r="U20" s="1056">
        <f>ROUND([1]Aparáty_vzorce!J21/1000,0)</f>
        <v>16329</v>
      </c>
      <c r="V20" s="1059">
        <v>20900</v>
      </c>
      <c r="W20" s="1051"/>
      <c r="X20" s="1060">
        <f>[3]mzdy_aparát_ÚO!H25</f>
        <v>0</v>
      </c>
      <c r="Y20" s="1061">
        <f t="shared" si="1"/>
        <v>-20900</v>
      </c>
      <c r="Z20" s="1062"/>
    </row>
    <row r="21" spans="1:26" ht="21" customHeight="1" x14ac:dyDescent="0.3">
      <c r="A21" s="1055" t="s">
        <v>241</v>
      </c>
      <c r="B21" s="1056">
        <f>[1]RO_Spolu_vzorce!$C22</f>
        <v>709</v>
      </c>
      <c r="C21" s="1056">
        <f>[1]RO_Spolu_vzorce!D22</f>
        <v>775</v>
      </c>
      <c r="D21" s="1056">
        <f>ROUND([1]RO_Spolu_vzorce!$E22,0)</f>
        <v>736</v>
      </c>
      <c r="E21" s="1056">
        <f>[2]Limity_2020_vrátane_AK!$C22</f>
        <v>625</v>
      </c>
      <c r="F21" s="1056">
        <f t="shared" si="0"/>
        <v>691</v>
      </c>
      <c r="G21" s="1056">
        <f t="shared" si="0"/>
        <v>652</v>
      </c>
      <c r="H21" s="1056">
        <f>[2]Limity_2020_vrátane_AK!$D22</f>
        <v>84</v>
      </c>
      <c r="I21" s="1056">
        <f>[1]Admin_kap!$C13</f>
        <v>84</v>
      </c>
      <c r="J21" s="1056">
        <f>ROUND([1]Admin_kap!$E13,0)</f>
        <v>84</v>
      </c>
      <c r="K21" s="1056">
        <f>[1]Aparáty_vzorce!C22</f>
        <v>465</v>
      </c>
      <c r="L21" s="1056">
        <f>[1]Aparáty_vzorce!D22</f>
        <v>508</v>
      </c>
      <c r="M21" s="1056">
        <f>ROUND([1]Aparáty_vzorce!$E22,0)</f>
        <v>503</v>
      </c>
      <c r="N21" s="1056">
        <f>[2]Limity_2020_vrátane_AK!$F22</f>
        <v>381</v>
      </c>
      <c r="O21" s="1056">
        <f t="shared" si="2"/>
        <v>424</v>
      </c>
      <c r="P21" s="1056">
        <f t="shared" si="2"/>
        <v>419</v>
      </c>
      <c r="Q21" s="1056">
        <f>[2]Limity_2020_vrátane_AK!$G22</f>
        <v>84</v>
      </c>
      <c r="R21" s="1056">
        <f>[1]Admin_kap!$C34</f>
        <v>84</v>
      </c>
      <c r="S21" s="1057">
        <f>ROUND([1]Admin_kap!$E34,0)</f>
        <v>84</v>
      </c>
      <c r="T21" s="1058">
        <f>ROUND([1]Aparáty_vzorce!I22/1000,0)</f>
        <v>6217</v>
      </c>
      <c r="U21" s="1056">
        <f>ROUND([1]Aparáty_vzorce!J22/1000,0)</f>
        <v>7433</v>
      </c>
      <c r="V21" s="1059">
        <v>12144</v>
      </c>
      <c r="W21" s="1051"/>
      <c r="X21" s="1060">
        <f>[3]mzdy_aparát_ÚO!H29</f>
        <v>0</v>
      </c>
      <c r="Y21" s="1061">
        <f t="shared" si="1"/>
        <v>-12144</v>
      </c>
      <c r="Z21" s="1062"/>
    </row>
    <row r="22" spans="1:26" ht="21" customHeight="1" x14ac:dyDescent="0.3">
      <c r="A22" s="1055" t="s">
        <v>242</v>
      </c>
      <c r="B22" s="1056">
        <f>[1]RO_Spolu_vzorce!$C23</f>
        <v>1575</v>
      </c>
      <c r="C22" s="1056">
        <f>[1]RO_Spolu_vzorce!D23</f>
        <v>1645</v>
      </c>
      <c r="D22" s="1056">
        <f>ROUND([1]RO_Spolu_vzorce!$E23,0)</f>
        <v>1299</v>
      </c>
      <c r="E22" s="1056">
        <f>[2]Limity_2020_vrátane_AK!$C23</f>
        <v>1267</v>
      </c>
      <c r="F22" s="1056">
        <f t="shared" si="0"/>
        <v>1337</v>
      </c>
      <c r="G22" s="1056">
        <f t="shared" si="0"/>
        <v>1088</v>
      </c>
      <c r="H22" s="1056">
        <f>[2]Limity_2020_vrátane_AK!$D23</f>
        <v>308</v>
      </c>
      <c r="I22" s="1056">
        <f>[1]Admin_kap!$C14</f>
        <v>308</v>
      </c>
      <c r="J22" s="1056">
        <f>ROUND([1]Admin_kap!$E14,0)</f>
        <v>211</v>
      </c>
      <c r="K22" s="1056">
        <f>[1]Aparáty_vzorce!C23</f>
        <v>551</v>
      </c>
      <c r="L22" s="1056">
        <f>[1]Aparáty_vzorce!D23</f>
        <v>645</v>
      </c>
      <c r="M22" s="1056">
        <f>ROUND([1]Aparáty_vzorce!$E23,0)</f>
        <v>521</v>
      </c>
      <c r="N22" s="1056">
        <f>[2]Limity_2020_vrátane_AK!$F23</f>
        <v>453</v>
      </c>
      <c r="O22" s="1056">
        <f t="shared" si="2"/>
        <v>522</v>
      </c>
      <c r="P22" s="1056">
        <f t="shared" si="2"/>
        <v>412</v>
      </c>
      <c r="Q22" s="1056">
        <f>[2]Limity_2020_vrátane_AK!$G23</f>
        <v>98</v>
      </c>
      <c r="R22" s="1056">
        <f>[1]Admin_kap!$C35</f>
        <v>123</v>
      </c>
      <c r="S22" s="1057">
        <f>ROUND([1]Admin_kap!$E35,0)</f>
        <v>109</v>
      </c>
      <c r="T22" s="1058">
        <f>ROUND([1]Aparáty_vzorce!I23/1000,0)</f>
        <v>10935</v>
      </c>
      <c r="U22" s="1056">
        <f>ROUND([1]Aparáty_vzorce!J23/1000,0)</f>
        <v>11589</v>
      </c>
      <c r="V22" s="1059">
        <v>15068</v>
      </c>
      <c r="W22" s="1051"/>
      <c r="X22" s="1060">
        <f>[3]mzdy_aparát_ÚO!H30</f>
        <v>0</v>
      </c>
      <c r="Y22" s="1061">
        <f t="shared" si="1"/>
        <v>-15068</v>
      </c>
      <c r="Z22" s="1062"/>
    </row>
    <row r="23" spans="1:26" ht="21" customHeight="1" x14ac:dyDescent="0.3">
      <c r="A23" s="1055" t="s">
        <v>243</v>
      </c>
      <c r="B23" s="1056">
        <f>[1]RO_Spolu_vzorce!$C24</f>
        <v>2670</v>
      </c>
      <c r="C23" s="1056">
        <f>[1]RO_Spolu_vzorce!D24</f>
        <v>3001</v>
      </c>
      <c r="D23" s="1056">
        <f>ROUND([1]RO_Spolu_vzorce!$E24,0)</f>
        <v>2648</v>
      </c>
      <c r="E23" s="1056">
        <f>[2]Limity_2020_vrátane_AK!$C24</f>
        <v>2620</v>
      </c>
      <c r="F23" s="1056">
        <f t="shared" si="0"/>
        <v>2951</v>
      </c>
      <c r="G23" s="1056">
        <f t="shared" si="0"/>
        <v>2605</v>
      </c>
      <c r="H23" s="1056">
        <f>[2]Limity_2020_vrátane_AK!$D24</f>
        <v>50</v>
      </c>
      <c r="I23" s="1056">
        <f>[1]Admin_kap!$C15</f>
        <v>50</v>
      </c>
      <c r="J23" s="1056">
        <f>ROUND([1]Admin_kap!$E15,0)</f>
        <v>43</v>
      </c>
      <c r="K23" s="1056">
        <f>[1]Aparáty_vzorce!C24</f>
        <v>384</v>
      </c>
      <c r="L23" s="1056">
        <f>[1]Aparáty_vzorce!D24</f>
        <v>462</v>
      </c>
      <c r="M23" s="1056">
        <f>ROUND([1]Aparáty_vzorce!$E24,0)</f>
        <v>391</v>
      </c>
      <c r="N23" s="1056">
        <f>[2]Limity_2020_vrátane_AK!$F24</f>
        <v>334</v>
      </c>
      <c r="O23" s="1056">
        <f t="shared" si="2"/>
        <v>412</v>
      </c>
      <c r="P23" s="1056">
        <f t="shared" si="2"/>
        <v>348</v>
      </c>
      <c r="Q23" s="1056">
        <f>[2]Limity_2020_vrátane_AK!$G24</f>
        <v>50</v>
      </c>
      <c r="R23" s="1056">
        <f>[1]Admin_kap!$C36</f>
        <v>50</v>
      </c>
      <c r="S23" s="1057">
        <f>ROUND([1]Admin_kap!$E36,0)</f>
        <v>43</v>
      </c>
      <c r="T23" s="1058">
        <f>ROUND([1]Aparáty_vzorce!I24/1000,0)</f>
        <v>9837</v>
      </c>
      <c r="U23" s="1056">
        <f>ROUND([1]Aparáty_vzorce!J24/1000,0)</f>
        <v>11399</v>
      </c>
      <c r="V23" s="1059">
        <v>11976</v>
      </c>
      <c r="W23" s="1051"/>
      <c r="X23" s="1060">
        <f>[3]mzdy_aparát_ÚO!H31</f>
        <v>0</v>
      </c>
      <c r="Y23" s="1061">
        <f t="shared" si="1"/>
        <v>-11976</v>
      </c>
      <c r="Z23" s="1062"/>
    </row>
    <row r="24" spans="1:26" ht="21" customHeight="1" x14ac:dyDescent="0.3">
      <c r="A24" s="1055" t="s">
        <v>244</v>
      </c>
      <c r="B24" s="1056">
        <f>[1]RO_Spolu_vzorce!$C25</f>
        <v>12534</v>
      </c>
      <c r="C24" s="1056">
        <f>[1]RO_Spolu_vzorce!D25</f>
        <v>14699</v>
      </c>
      <c r="D24" s="1056">
        <f>ROUND([1]RO_Spolu_vzorce!$E25,0)</f>
        <v>14642</v>
      </c>
      <c r="E24" s="1056">
        <f>[2]Limity_2020_vrátane_AK!$C25</f>
        <v>12285</v>
      </c>
      <c r="F24" s="1056">
        <f t="shared" ref="F24:G47" si="3">C24-I24</f>
        <v>14442</v>
      </c>
      <c r="G24" s="1056">
        <f t="shared" si="3"/>
        <v>14403</v>
      </c>
      <c r="H24" s="1056">
        <f>[2]Limity_2020_vrátane_AK!$D25</f>
        <v>249</v>
      </c>
      <c r="I24" s="1056">
        <f>[1]Admin_kap!$C16</f>
        <v>257</v>
      </c>
      <c r="J24" s="1056">
        <f>ROUND([1]Admin_kap!$E16,0)</f>
        <v>239</v>
      </c>
      <c r="K24" s="1056">
        <f>[1]Aparáty_vzorce!C25</f>
        <v>531</v>
      </c>
      <c r="L24" s="1056">
        <f>[1]Aparáty_vzorce!D25</f>
        <v>740</v>
      </c>
      <c r="M24" s="1056">
        <f>ROUND([1]Aparáty_vzorce!$E25,0)</f>
        <v>665</v>
      </c>
      <c r="N24" s="1056">
        <f>[2]Limity_2020_vrátane_AK!$F25</f>
        <v>368</v>
      </c>
      <c r="O24" s="1056">
        <f t="shared" si="2"/>
        <v>528</v>
      </c>
      <c r="P24" s="1056">
        <f t="shared" si="2"/>
        <v>488</v>
      </c>
      <c r="Q24" s="1056">
        <f>[2]Limity_2020_vrátane_AK!$G25</f>
        <v>163</v>
      </c>
      <c r="R24" s="1056">
        <f>[1]Admin_kap!$C37</f>
        <v>212</v>
      </c>
      <c r="S24" s="1057">
        <f>ROUND([1]Admin_kap!$E37,0)</f>
        <v>177</v>
      </c>
      <c r="T24" s="1058">
        <f>ROUND([1]Aparáty_vzorce!I25/1000,0)</f>
        <v>8339</v>
      </c>
      <c r="U24" s="1056">
        <f>ROUND([1]Aparáty_vzorce!J25/1000,0)</f>
        <v>10764</v>
      </c>
      <c r="V24" s="1059">
        <v>16520</v>
      </c>
      <c r="W24" s="1051"/>
      <c r="X24" s="1060">
        <f>[3]mzdy_aparát_ÚO!H32</f>
        <v>0</v>
      </c>
      <c r="Y24" s="1061">
        <f t="shared" si="1"/>
        <v>-16520</v>
      </c>
      <c r="Z24" s="1062"/>
    </row>
    <row r="25" spans="1:26" ht="21" customHeight="1" x14ac:dyDescent="0.3">
      <c r="A25" s="1055" t="s">
        <v>245</v>
      </c>
      <c r="B25" s="1056">
        <f>[1]RO_Spolu_vzorce!$C26</f>
        <v>1141</v>
      </c>
      <c r="C25" s="1056">
        <f>[1]RO_Spolu_vzorce!D26</f>
        <v>1188</v>
      </c>
      <c r="D25" s="1056">
        <f>ROUND([1]RO_Spolu_vzorce!$E26,0)</f>
        <v>1173</v>
      </c>
      <c r="E25" s="1056">
        <f>[2]Limity_2020_vrátane_AK!$C26</f>
        <v>1111</v>
      </c>
      <c r="F25" s="1056">
        <f t="shared" si="3"/>
        <v>1156</v>
      </c>
      <c r="G25" s="1056">
        <f t="shared" si="3"/>
        <v>1141</v>
      </c>
      <c r="H25" s="1056">
        <f>[2]Limity_2020_vrátane_AK!$D26</f>
        <v>30</v>
      </c>
      <c r="I25" s="1056">
        <f>[1]Admin_kap!$C17</f>
        <v>32</v>
      </c>
      <c r="J25" s="1056">
        <f>ROUND([1]Admin_kap!$E17,0)</f>
        <v>32</v>
      </c>
      <c r="K25" s="1056">
        <f>[1]Aparáty_vzorce!C26</f>
        <v>192</v>
      </c>
      <c r="L25" s="1056">
        <f>[1]Aparáty_vzorce!D26</f>
        <v>215</v>
      </c>
      <c r="M25" s="1056">
        <f>ROUND([1]Aparáty_vzorce!$E26,0)</f>
        <v>213</v>
      </c>
      <c r="N25" s="1056">
        <f>[2]Limity_2020_vrátane_AK!$F26</f>
        <v>162</v>
      </c>
      <c r="O25" s="1056">
        <f t="shared" si="2"/>
        <v>183</v>
      </c>
      <c r="P25" s="1056">
        <f t="shared" si="2"/>
        <v>181</v>
      </c>
      <c r="Q25" s="1056">
        <f>[2]Limity_2020_vrátane_AK!$G26</f>
        <v>30</v>
      </c>
      <c r="R25" s="1056">
        <f>[1]Admin_kap!$C38</f>
        <v>32</v>
      </c>
      <c r="S25" s="1057">
        <f>ROUND([1]Admin_kap!$E38,0)</f>
        <v>32</v>
      </c>
      <c r="T25" s="1058">
        <f>ROUND([1]Aparáty_vzorce!I26/1000,0)</f>
        <v>3800</v>
      </c>
      <c r="U25" s="1056">
        <f>ROUND([1]Aparáty_vzorce!J26/1000,0)</f>
        <v>4332</v>
      </c>
      <c r="V25" s="1059">
        <v>5093</v>
      </c>
      <c r="W25" s="1051"/>
      <c r="X25" s="1060">
        <f>[3]mzdy_aparát_ÚO!H33</f>
        <v>0</v>
      </c>
      <c r="Y25" s="1061">
        <f t="shared" si="1"/>
        <v>-5093</v>
      </c>
      <c r="Z25" s="1062"/>
    </row>
    <row r="26" spans="1:26" ht="21" customHeight="1" x14ac:dyDescent="0.3">
      <c r="A26" s="1055" t="s">
        <v>246</v>
      </c>
      <c r="B26" s="1056">
        <f>[1]RO_Spolu_vzorce!$C27</f>
        <v>885</v>
      </c>
      <c r="C26" s="1056">
        <f>[1]RO_Spolu_vzorce!D27</f>
        <v>912</v>
      </c>
      <c r="D26" s="1056">
        <f>ROUND([1]RO_Spolu_vzorce!$E27,0)</f>
        <v>791</v>
      </c>
      <c r="E26" s="1056">
        <f>[2]Limity_2020_vrátane_AK!$C27</f>
        <v>711</v>
      </c>
      <c r="F26" s="1056">
        <f t="shared" si="3"/>
        <v>736</v>
      </c>
      <c r="G26" s="1056">
        <f t="shared" si="3"/>
        <v>669</v>
      </c>
      <c r="H26" s="1056">
        <f>[2]Limity_2020_vrátane_AK!$D27</f>
        <v>174</v>
      </c>
      <c r="I26" s="1056">
        <f>[1]Admin_kap!$C18</f>
        <v>176</v>
      </c>
      <c r="J26" s="1056">
        <f>ROUND([1]Admin_kap!$E18,0)</f>
        <v>122</v>
      </c>
      <c r="K26" s="1056">
        <f>[1]Aparáty_vzorce!C27</f>
        <v>525</v>
      </c>
      <c r="L26" s="1056">
        <f>[1]Aparáty_vzorce!D27</f>
        <v>552</v>
      </c>
      <c r="M26" s="1056">
        <f>ROUND([1]Aparáty_vzorce!$E27,0)</f>
        <v>477</v>
      </c>
      <c r="N26" s="1056">
        <f>[2]Limity_2020_vrátane_AK!$F27</f>
        <v>351</v>
      </c>
      <c r="O26" s="1056">
        <f t="shared" si="2"/>
        <v>376</v>
      </c>
      <c r="P26" s="1056">
        <f t="shared" si="2"/>
        <v>355</v>
      </c>
      <c r="Q26" s="1056">
        <f>[2]Limity_2020_vrátane_AK!$G27</f>
        <v>174</v>
      </c>
      <c r="R26" s="1056">
        <f>[1]Admin_kap!$C39</f>
        <v>176</v>
      </c>
      <c r="S26" s="1057">
        <f>ROUND([1]Admin_kap!$E39,0)</f>
        <v>122</v>
      </c>
      <c r="T26" s="1058">
        <f>ROUND([1]Aparáty_vzorce!I27/1000,0)</f>
        <v>7792</v>
      </c>
      <c r="U26" s="1056">
        <f>ROUND([1]Aparáty_vzorce!J27/1000,0)</f>
        <v>7813</v>
      </c>
      <c r="V26" s="1059">
        <v>11976</v>
      </c>
      <c r="W26" s="1051"/>
      <c r="X26" s="1060">
        <f>[3]mzdy_aparát_ÚO!H34</f>
        <v>0</v>
      </c>
      <c r="Y26" s="1061">
        <f t="shared" si="1"/>
        <v>-11976</v>
      </c>
      <c r="Z26" s="1062"/>
    </row>
    <row r="27" spans="1:26" ht="21" customHeight="1" x14ac:dyDescent="0.3">
      <c r="A27" s="1055" t="s">
        <v>247</v>
      </c>
      <c r="B27" s="1056">
        <f>[1]RO_Spolu_vzorce!$C28</f>
        <v>2704</v>
      </c>
      <c r="C27" s="1056">
        <f>[1]RO_Spolu_vzorce!D28</f>
        <v>2513</v>
      </c>
      <c r="D27" s="1056">
        <f>ROUND([1]RO_Spolu_vzorce!$E28,0)</f>
        <v>2489</v>
      </c>
      <c r="E27" s="1056">
        <f>[2]Limity_2020_vrátane_AK!$C28</f>
        <v>2608</v>
      </c>
      <c r="F27" s="1056">
        <f t="shared" si="3"/>
        <v>2417</v>
      </c>
      <c r="G27" s="1056">
        <f t="shared" si="3"/>
        <v>2397</v>
      </c>
      <c r="H27" s="1056">
        <f>[2]Limity_2020_vrátane_AK!$D28</f>
        <v>96</v>
      </c>
      <c r="I27" s="1056">
        <f>[1]Admin_kap!$C19</f>
        <v>96</v>
      </c>
      <c r="J27" s="1056">
        <f>ROUND([1]Admin_kap!$E19,0)</f>
        <v>92</v>
      </c>
      <c r="K27" s="1056">
        <f>[1]Aparáty_vzorce!C28</f>
        <v>663</v>
      </c>
      <c r="L27" s="1056">
        <f>[1]Aparáty_vzorce!D28</f>
        <v>452</v>
      </c>
      <c r="M27" s="1056">
        <f>ROUND([1]Aparáty_vzorce!$E28,0)</f>
        <v>378</v>
      </c>
      <c r="N27" s="1056">
        <f>[2]Limity_2020_vrátane_AK!$F28</f>
        <v>629</v>
      </c>
      <c r="O27" s="1056">
        <f t="shared" si="2"/>
        <v>418</v>
      </c>
      <c r="P27" s="1056">
        <f t="shared" si="2"/>
        <v>348</v>
      </c>
      <c r="Q27" s="1056">
        <f>[2]Limity_2020_vrátane_AK!$G28</f>
        <v>34</v>
      </c>
      <c r="R27" s="1056">
        <f>[1]Admin_kap!$C40</f>
        <v>34</v>
      </c>
      <c r="S27" s="1057">
        <f>ROUND([1]Admin_kap!$E40,0)</f>
        <v>30</v>
      </c>
      <c r="T27" s="1058">
        <f>ROUND([1]Aparáty_vzorce!I28/1000,0)</f>
        <v>10683</v>
      </c>
      <c r="U27" s="1056">
        <f>ROUND([1]Aparáty_vzorce!J28/1000,0)</f>
        <v>9792</v>
      </c>
      <c r="V27" s="1059">
        <v>10083</v>
      </c>
      <c r="W27" s="1051"/>
      <c r="X27" s="1060">
        <f>[3]mzdy_aparát_ÚO!H35</f>
        <v>0</v>
      </c>
      <c r="Y27" s="1061">
        <f t="shared" si="1"/>
        <v>-10083</v>
      </c>
      <c r="Z27" s="1062"/>
    </row>
    <row r="28" spans="1:26" ht="21" customHeight="1" x14ac:dyDescent="0.3">
      <c r="A28" s="1055" t="s">
        <v>1631</v>
      </c>
      <c r="B28" s="1056">
        <f>[1]RO_Spolu_vzorce!$C29</f>
        <v>1358</v>
      </c>
      <c r="C28" s="1056">
        <f>[1]RO_Spolu_vzorce!D29</f>
        <v>1447</v>
      </c>
      <c r="D28" s="1056">
        <f>ROUND([1]RO_Spolu_vzorce!$E29,0)</f>
        <v>1335</v>
      </c>
      <c r="E28" s="1056">
        <f>[2]Limity_2020_vrátane_AK!$C29</f>
        <v>1275</v>
      </c>
      <c r="F28" s="1056">
        <f t="shared" si="3"/>
        <v>1364</v>
      </c>
      <c r="G28" s="1056">
        <f t="shared" si="3"/>
        <v>1257</v>
      </c>
      <c r="H28" s="1056">
        <f>[2]Limity_2020_vrátane_AK!$D29</f>
        <v>83</v>
      </c>
      <c r="I28" s="1056">
        <f>[1]Admin_kap!$C20</f>
        <v>83</v>
      </c>
      <c r="J28" s="1056">
        <f>ROUND([1]Admin_kap!$E20,0)</f>
        <v>78</v>
      </c>
      <c r="K28" s="1056">
        <f>[1]Aparáty_vzorce!C29</f>
        <v>659</v>
      </c>
      <c r="L28" s="1056">
        <f>[1]Aparáty_vzorce!D29</f>
        <v>677</v>
      </c>
      <c r="M28" s="1056">
        <f>ROUND([1]Aparáty_vzorce!$E29,0)</f>
        <v>608</v>
      </c>
      <c r="N28" s="1056">
        <f>[2]Limity_2020_vrátane_AK!$F29</f>
        <v>576</v>
      </c>
      <c r="O28" s="1056">
        <f t="shared" si="2"/>
        <v>594</v>
      </c>
      <c r="P28" s="1056">
        <f t="shared" si="2"/>
        <v>530</v>
      </c>
      <c r="Q28" s="1056">
        <f>[2]Limity_2020_vrátane_AK!$G29</f>
        <v>83</v>
      </c>
      <c r="R28" s="1056">
        <f>[1]Admin_kap!$C41</f>
        <v>83</v>
      </c>
      <c r="S28" s="1057">
        <f>ROUND([1]Admin_kap!$E41,0)</f>
        <v>78</v>
      </c>
      <c r="T28" s="1058">
        <f>ROUND([1]Aparáty_vzorce!I29/1000,0)</f>
        <v>11585</v>
      </c>
      <c r="U28" s="1056">
        <f>ROUND([1]Aparáty_vzorce!J29/1000,0)</f>
        <v>11851</v>
      </c>
      <c r="V28" s="1059">
        <v>15322</v>
      </c>
      <c r="W28" s="1051"/>
      <c r="X28" s="1060">
        <f>[3]mzdy_aparát_ÚO!H36</f>
        <v>0</v>
      </c>
      <c r="Y28" s="1061">
        <f t="shared" si="1"/>
        <v>-15322</v>
      </c>
      <c r="Z28" s="1062"/>
    </row>
    <row r="29" spans="1:26" ht="21" customHeight="1" x14ac:dyDescent="0.3">
      <c r="A29" s="1055" t="s">
        <v>249</v>
      </c>
      <c r="B29" s="1056">
        <f>[1]RO_Spolu_vzorce!$C30</f>
        <v>231</v>
      </c>
      <c r="C29" s="1056">
        <f>[1]RO_Spolu_vzorce!D30</f>
        <v>231</v>
      </c>
      <c r="D29" s="1056">
        <f>ROUND([1]RO_Spolu_vzorce!$E30,0)</f>
        <v>222</v>
      </c>
      <c r="E29" s="1056">
        <f>[2]Limity_2020_vrátane_AK!$C30</f>
        <v>231</v>
      </c>
      <c r="F29" s="1056">
        <f t="shared" si="3"/>
        <v>231</v>
      </c>
      <c r="G29" s="1056">
        <f t="shared" si="3"/>
        <v>222</v>
      </c>
      <c r="H29" s="1056"/>
      <c r="I29" s="1056"/>
      <c r="J29" s="1056"/>
      <c r="K29" s="1056">
        <f>[1]Aparáty_vzorce!C30</f>
        <v>67</v>
      </c>
      <c r="L29" s="1056">
        <f>[1]Aparáty_vzorce!D30</f>
        <v>70</v>
      </c>
      <c r="M29" s="1056">
        <f>ROUND([1]Aparáty_vzorce!$E30,0)</f>
        <v>67</v>
      </c>
      <c r="N29" s="1056">
        <f>[2]Limity_2020_vrátane_AK!$F30</f>
        <v>67</v>
      </c>
      <c r="O29" s="1056">
        <f t="shared" si="2"/>
        <v>70</v>
      </c>
      <c r="P29" s="1056">
        <f t="shared" si="2"/>
        <v>67</v>
      </c>
      <c r="Q29" s="1056"/>
      <c r="R29" s="1056"/>
      <c r="S29" s="1059"/>
      <c r="T29" s="1063">
        <f>ROUND([1]Aparáty_vzorce!I30/1000,0)</f>
        <v>1814</v>
      </c>
      <c r="U29" s="1056">
        <f>ROUND([1]Aparáty_vzorce!J30/1000,0)</f>
        <v>1907</v>
      </c>
      <c r="V29" s="1059">
        <v>1873</v>
      </c>
      <c r="W29" s="1051"/>
      <c r="X29" s="1060">
        <f>[3]mzdy_aparát_ÚO!H37</f>
        <v>0</v>
      </c>
      <c r="Y29" s="1061">
        <f t="shared" si="1"/>
        <v>-1873</v>
      </c>
      <c r="Z29" s="1062"/>
    </row>
    <row r="30" spans="1:26" ht="21" customHeight="1" x14ac:dyDescent="0.3">
      <c r="A30" s="1055" t="s">
        <v>250</v>
      </c>
      <c r="B30" s="1056">
        <f>[1]RO_Spolu_vzorce!$C31</f>
        <v>793</v>
      </c>
      <c r="C30" s="1056">
        <f>[1]RO_Spolu_vzorce!D31</f>
        <v>799</v>
      </c>
      <c r="D30" s="1056">
        <f>ROUND([1]RO_Spolu_vzorce!$E31,0)</f>
        <v>766</v>
      </c>
      <c r="E30" s="1056">
        <f>[2]Limity_2020_vrátane_AK!$C31</f>
        <v>793</v>
      </c>
      <c r="F30" s="1056">
        <f t="shared" si="3"/>
        <v>799</v>
      </c>
      <c r="G30" s="1056">
        <f t="shared" si="3"/>
        <v>766</v>
      </c>
      <c r="H30" s="1056"/>
      <c r="I30" s="1056"/>
      <c r="J30" s="1056"/>
      <c r="K30" s="1056">
        <f>[1]Aparáty_vzorce!C31</f>
        <v>793</v>
      </c>
      <c r="L30" s="1056">
        <f>[1]Aparáty_vzorce!D31</f>
        <v>799</v>
      </c>
      <c r="M30" s="1056">
        <f>ROUND([1]Aparáty_vzorce!$E31,0)</f>
        <v>766</v>
      </c>
      <c r="N30" s="1056">
        <f>[2]Limity_2020_vrátane_AK!$F31</f>
        <v>793</v>
      </c>
      <c r="O30" s="1056">
        <f t="shared" si="2"/>
        <v>799</v>
      </c>
      <c r="P30" s="1056">
        <f t="shared" si="2"/>
        <v>766</v>
      </c>
      <c r="Q30" s="1056"/>
      <c r="R30" s="1056"/>
      <c r="S30" s="1059"/>
      <c r="T30" s="1063">
        <f>ROUND([1]Aparáty_vzorce!I31/1000,0)</f>
        <v>12887</v>
      </c>
      <c r="U30" s="1056">
        <f>ROUND([1]Aparáty_vzorce!J31/1000,0)</f>
        <v>13269</v>
      </c>
      <c r="V30" s="1059">
        <v>13270</v>
      </c>
      <c r="W30" s="1051"/>
      <c r="X30" s="1060">
        <f>[3]mzdy_aparát_ÚO!H38</f>
        <v>0</v>
      </c>
      <c r="Y30" s="1061">
        <f t="shared" si="1"/>
        <v>-13270</v>
      </c>
      <c r="Z30" s="1062"/>
    </row>
    <row r="31" spans="1:26" ht="21" customHeight="1" x14ac:dyDescent="0.3">
      <c r="A31" s="1055" t="s">
        <v>1632</v>
      </c>
      <c r="B31" s="1056">
        <f>[1]RO_Spolu_vzorce!$C32</f>
        <v>229</v>
      </c>
      <c r="C31" s="1056">
        <f>[1]RO_Spolu_vzorce!D32</f>
        <v>228</v>
      </c>
      <c r="D31" s="1056">
        <f>ROUND([1]RO_Spolu_vzorce!$E32,0)</f>
        <v>210</v>
      </c>
      <c r="E31" s="1056">
        <f>[2]Limity_2020_vrátane_AK!$C32</f>
        <v>219</v>
      </c>
      <c r="F31" s="1056">
        <f t="shared" si="3"/>
        <v>218</v>
      </c>
      <c r="G31" s="1056">
        <f t="shared" si="3"/>
        <v>200</v>
      </c>
      <c r="H31" s="1056">
        <f>[2]Limity_2020_vrátane_AK!$D32</f>
        <v>10</v>
      </c>
      <c r="I31" s="1056">
        <f>[1]Admin_kap!$C21</f>
        <v>10</v>
      </c>
      <c r="J31" s="1056">
        <f>ROUND([1]Admin_kap!$E21,0)</f>
        <v>10</v>
      </c>
      <c r="K31" s="1056">
        <f>[1]Aparáty_vzorce!C32</f>
        <v>229</v>
      </c>
      <c r="L31" s="1056">
        <f>[1]Aparáty_vzorce!D32</f>
        <v>228</v>
      </c>
      <c r="M31" s="1057">
        <f>ROUND([1]Aparáty_vzorce!$E32,0)</f>
        <v>210</v>
      </c>
      <c r="N31" s="1056">
        <f>[2]Limity_2020_vrátane_AK!$F32</f>
        <v>219</v>
      </c>
      <c r="O31" s="1056">
        <f t="shared" si="2"/>
        <v>218</v>
      </c>
      <c r="P31" s="1056">
        <f t="shared" si="2"/>
        <v>200</v>
      </c>
      <c r="Q31" s="1056">
        <f>[2]Limity_2020_vrátane_AK!$G32</f>
        <v>10</v>
      </c>
      <c r="R31" s="1056">
        <f>[1]Admin_kap!$C42</f>
        <v>10</v>
      </c>
      <c r="S31" s="1059">
        <f>ROUND([1]Admin_kap!$E42,0)</f>
        <v>10</v>
      </c>
      <c r="T31" s="1063">
        <f>ROUND([1]Aparáty_vzorce!I32/1000,0)</f>
        <v>5464</v>
      </c>
      <c r="U31" s="1056">
        <f>ROUND([1]Aparáty_vzorce!J32/1000,0)</f>
        <v>5529</v>
      </c>
      <c r="V31" s="1059">
        <v>6643</v>
      </c>
      <c r="W31" s="1051"/>
      <c r="X31" s="1060">
        <f>[3]mzdy_aparát_ÚO!H39</f>
        <v>0</v>
      </c>
      <c r="Y31" s="1061">
        <f t="shared" si="1"/>
        <v>-6643</v>
      </c>
      <c r="Z31" s="1062"/>
    </row>
    <row r="32" spans="1:26" ht="21" customHeight="1" x14ac:dyDescent="0.3">
      <c r="A32" s="1055" t="s">
        <v>252</v>
      </c>
      <c r="B32" s="1056">
        <f>[1]RO_Spolu_vzorce!$C33</f>
        <v>112</v>
      </c>
      <c r="C32" s="1056">
        <f>[1]RO_Spolu_vzorce!D33</f>
        <v>112</v>
      </c>
      <c r="D32" s="1056">
        <f>ROUND([1]RO_Spolu_vzorce!$E33,0)</f>
        <v>106</v>
      </c>
      <c r="E32" s="1056">
        <f>[2]Limity_2020_vrátane_AK!$C33</f>
        <v>112</v>
      </c>
      <c r="F32" s="1056">
        <f t="shared" si="3"/>
        <v>112</v>
      </c>
      <c r="G32" s="1056">
        <f t="shared" si="3"/>
        <v>106</v>
      </c>
      <c r="H32" s="1056"/>
      <c r="I32" s="1056"/>
      <c r="J32" s="1056"/>
      <c r="K32" s="1056"/>
      <c r="L32" s="1056"/>
      <c r="M32" s="1056"/>
      <c r="N32" s="1056"/>
      <c r="O32" s="1056"/>
      <c r="P32" s="1056"/>
      <c r="Q32" s="1056"/>
      <c r="R32" s="1056"/>
      <c r="S32" s="1059"/>
      <c r="T32" s="1063"/>
      <c r="U32" s="1056"/>
      <c r="V32" s="1064">
        <v>0</v>
      </c>
      <c r="W32" s="1065"/>
      <c r="X32" s="1060">
        <f>[3]mzdy_aparát_ÚO!H40</f>
        <v>0</v>
      </c>
      <c r="Y32" s="1061">
        <f t="shared" si="1"/>
        <v>0</v>
      </c>
      <c r="Z32" s="1062"/>
    </row>
    <row r="33" spans="1:26" ht="21" customHeight="1" x14ac:dyDescent="0.3">
      <c r="A33" s="1055" t="s">
        <v>253</v>
      </c>
      <c r="B33" s="1056">
        <f>[1]RO_Spolu_vzorce!$C34</f>
        <v>125</v>
      </c>
      <c r="C33" s="1056">
        <f>[1]RO_Spolu_vzorce!D34</f>
        <v>124</v>
      </c>
      <c r="D33" s="1056">
        <f>ROUND([1]RO_Spolu_vzorce!$E34,0)</f>
        <v>118</v>
      </c>
      <c r="E33" s="1056">
        <f>[2]Limity_2020_vrátane_AK!$C34</f>
        <v>125</v>
      </c>
      <c r="F33" s="1056">
        <f t="shared" si="3"/>
        <v>124</v>
      </c>
      <c r="G33" s="1056">
        <f t="shared" si="3"/>
        <v>118</v>
      </c>
      <c r="H33" s="1056"/>
      <c r="I33" s="1056"/>
      <c r="J33" s="1056"/>
      <c r="K33" s="1056">
        <f>[1]Aparáty_vzorce!C34</f>
        <v>125</v>
      </c>
      <c r="L33" s="1056">
        <f>[1]Aparáty_vzorce!D34</f>
        <v>124</v>
      </c>
      <c r="M33" s="1056">
        <f>ROUND([1]Aparáty_vzorce!$E34,0)</f>
        <v>118</v>
      </c>
      <c r="N33" s="1056">
        <f>[2]Limity_2020_vrátane_AK!$F34</f>
        <v>125</v>
      </c>
      <c r="O33" s="1056">
        <f t="shared" si="2"/>
        <v>124</v>
      </c>
      <c r="P33" s="1056">
        <f t="shared" si="2"/>
        <v>118</v>
      </c>
      <c r="Q33" s="1056"/>
      <c r="R33" s="1056"/>
      <c r="S33" s="1059"/>
      <c r="T33" s="1063">
        <f>ROUND([1]Aparáty_vzorce!I34/1000,0)</f>
        <v>3897</v>
      </c>
      <c r="U33" s="1056">
        <f>ROUND([1]Aparáty_vzorce!J34/1000,0)</f>
        <v>3871</v>
      </c>
      <c r="V33" s="1059">
        <v>3777</v>
      </c>
      <c r="W33" s="1051"/>
      <c r="X33" s="1060">
        <f>[3]mzdy_aparát_ÚO!H41</f>
        <v>0</v>
      </c>
      <c r="Y33" s="1061">
        <f t="shared" si="1"/>
        <v>-3777</v>
      </c>
      <c r="Z33" s="1062"/>
    </row>
    <row r="34" spans="1:26" ht="21" customHeight="1" x14ac:dyDescent="0.3">
      <c r="A34" s="1055" t="s">
        <v>254</v>
      </c>
      <c r="B34" s="1056">
        <f>[1]RO_Spolu_vzorce!$C35</f>
        <v>123</v>
      </c>
      <c r="C34" s="1056">
        <f>[1]RO_Spolu_vzorce!D35</f>
        <v>123</v>
      </c>
      <c r="D34" s="1056">
        <f>ROUND([1]RO_Spolu_vzorce!$E35,0)</f>
        <v>119</v>
      </c>
      <c r="E34" s="1056">
        <f>[2]Limity_2020_vrátane_AK!$C35</f>
        <v>123</v>
      </c>
      <c r="F34" s="1056">
        <f t="shared" si="3"/>
        <v>123</v>
      </c>
      <c r="G34" s="1056">
        <f t="shared" si="3"/>
        <v>119</v>
      </c>
      <c r="H34" s="1056"/>
      <c r="I34" s="1056"/>
      <c r="J34" s="1056"/>
      <c r="K34" s="1056">
        <f>[1]Aparáty_vzorce!C35</f>
        <v>123</v>
      </c>
      <c r="L34" s="1056">
        <f>[1]Aparáty_vzorce!D35</f>
        <v>123</v>
      </c>
      <c r="M34" s="1056">
        <f>ROUND([1]Aparáty_vzorce!$E35,0)</f>
        <v>119</v>
      </c>
      <c r="N34" s="1056">
        <f>[2]Limity_2020_vrátane_AK!$F35</f>
        <v>123</v>
      </c>
      <c r="O34" s="1056">
        <f t="shared" si="2"/>
        <v>123</v>
      </c>
      <c r="P34" s="1056">
        <f t="shared" si="2"/>
        <v>119</v>
      </c>
      <c r="Q34" s="1056"/>
      <c r="R34" s="1056"/>
      <c r="S34" s="1059"/>
      <c r="T34" s="1063">
        <f>ROUND([1]Aparáty_vzorce!I35/1000,0)</f>
        <v>2034</v>
      </c>
      <c r="U34" s="1056">
        <f>ROUND([1]Aparáty_vzorce!J35/1000,0)</f>
        <v>2073</v>
      </c>
      <c r="V34" s="1059">
        <v>2119</v>
      </c>
      <c r="W34" s="1051"/>
      <c r="X34" s="1060">
        <f>[3]mzdy_aparát_ÚO!H42</f>
        <v>0</v>
      </c>
      <c r="Y34" s="1061">
        <f t="shared" si="1"/>
        <v>-2119</v>
      </c>
      <c r="Z34" s="1062"/>
    </row>
    <row r="35" spans="1:26" ht="21" customHeight="1" x14ac:dyDescent="0.3">
      <c r="A35" s="1055" t="s">
        <v>1633</v>
      </c>
      <c r="B35" s="1056">
        <f>[1]RO_Spolu_vzorce!$C36</f>
        <v>108</v>
      </c>
      <c r="C35" s="1056">
        <f>[1]RO_Spolu_vzorce!D36</f>
        <v>114</v>
      </c>
      <c r="D35" s="1056">
        <f>ROUND([1]RO_Spolu_vzorce!$E36,0)</f>
        <v>114</v>
      </c>
      <c r="E35" s="1056">
        <f>[2]Limity_2020_vrátane_AK!$C36</f>
        <v>108</v>
      </c>
      <c r="F35" s="1056">
        <f t="shared" si="3"/>
        <v>114</v>
      </c>
      <c r="G35" s="1056">
        <f t="shared" si="3"/>
        <v>114</v>
      </c>
      <c r="H35" s="1056"/>
      <c r="I35" s="1056"/>
      <c r="J35" s="1056"/>
      <c r="K35" s="1056">
        <f>[1]Aparáty_vzorce!C36</f>
        <v>88</v>
      </c>
      <c r="L35" s="1056">
        <f>[1]Aparáty_vzorce!D36</f>
        <v>95</v>
      </c>
      <c r="M35" s="1056">
        <f>ROUND([1]Aparáty_vzorce!$E36,0)</f>
        <v>95</v>
      </c>
      <c r="N35" s="1056">
        <f>[2]Limity_2020_vrátane_AK!$F36</f>
        <v>88</v>
      </c>
      <c r="O35" s="1056">
        <f t="shared" si="2"/>
        <v>95</v>
      </c>
      <c r="P35" s="1056">
        <f t="shared" si="2"/>
        <v>95</v>
      </c>
      <c r="Q35" s="1056"/>
      <c r="R35" s="1056"/>
      <c r="S35" s="1059"/>
      <c r="T35" s="1063">
        <f>ROUND([1]Aparáty_vzorce!I36/1000,0)</f>
        <v>2103</v>
      </c>
      <c r="U35" s="1056">
        <f>ROUND([1]Aparáty_vzorce!J36/1000,0)</f>
        <v>2133</v>
      </c>
      <c r="V35" s="1059">
        <v>2440</v>
      </c>
      <c r="W35" s="1051"/>
      <c r="X35" s="1060">
        <f>[3]mzdy_aparát_ÚO!H43</f>
        <v>0</v>
      </c>
      <c r="Y35" s="1061">
        <f t="shared" si="1"/>
        <v>-2440</v>
      </c>
      <c r="Z35" s="1062"/>
    </row>
    <row r="36" spans="1:26" ht="21" customHeight="1" x14ac:dyDescent="0.3">
      <c r="A36" s="1055" t="s">
        <v>256</v>
      </c>
      <c r="B36" s="1056">
        <f>[1]RO_Spolu_vzorce!$C37</f>
        <v>79</v>
      </c>
      <c r="C36" s="1056">
        <f>[1]RO_Spolu_vzorce!D37</f>
        <v>79</v>
      </c>
      <c r="D36" s="1056">
        <f>ROUND([1]RO_Spolu_vzorce!$E37,0)</f>
        <v>74</v>
      </c>
      <c r="E36" s="1056">
        <f>[2]Limity_2020_vrátane_AK!$C37</f>
        <v>70</v>
      </c>
      <c r="F36" s="1056">
        <f t="shared" si="3"/>
        <v>70</v>
      </c>
      <c r="G36" s="1056">
        <f t="shared" si="3"/>
        <v>66</v>
      </c>
      <c r="H36" s="1056">
        <f>[2]Limity_2020_vrátane_AK!$D37</f>
        <v>9</v>
      </c>
      <c r="I36" s="1056">
        <f>[1]Admin_kap!$C22</f>
        <v>9</v>
      </c>
      <c r="J36" s="1056">
        <f>ROUND([1]Admin_kap!$E22,0)</f>
        <v>8</v>
      </c>
      <c r="K36" s="1056">
        <f>[1]Aparáty_vzorce!C37</f>
        <v>79</v>
      </c>
      <c r="L36" s="1056">
        <f>[1]Aparáty_vzorce!D37</f>
        <v>79</v>
      </c>
      <c r="M36" s="1056">
        <f>ROUND([1]Aparáty_vzorce!$E37,0)</f>
        <v>74</v>
      </c>
      <c r="N36" s="1056">
        <f>[2]Limity_2020_vrátane_AK!$F37</f>
        <v>70</v>
      </c>
      <c r="O36" s="1056">
        <f t="shared" si="2"/>
        <v>70</v>
      </c>
      <c r="P36" s="1056">
        <f t="shared" si="2"/>
        <v>66</v>
      </c>
      <c r="Q36" s="1056">
        <f>[2]Limity_2020_vrátane_AK!$G37</f>
        <v>9</v>
      </c>
      <c r="R36" s="1056">
        <f>[1]Admin_kap!$C$43</f>
        <v>9</v>
      </c>
      <c r="S36" s="1059">
        <f>ROUND([1]Admin_kap!$E43,0)</f>
        <v>8</v>
      </c>
      <c r="T36" s="1063">
        <f>ROUND([1]Aparáty_vzorce!I37/1000,0)</f>
        <v>1656</v>
      </c>
      <c r="U36" s="1056">
        <f>ROUND([1]Aparáty_vzorce!J37/1000,0)</f>
        <v>1679</v>
      </c>
      <c r="V36" s="1059">
        <v>1928</v>
      </c>
      <c r="W36" s="1051"/>
      <c r="X36" s="1060">
        <f>[3]mzdy_aparát_ÚO!H44</f>
        <v>0</v>
      </c>
      <c r="Y36" s="1061">
        <f t="shared" si="1"/>
        <v>-1928</v>
      </c>
      <c r="Z36" s="1062"/>
    </row>
    <row r="37" spans="1:26" ht="21" customHeight="1" x14ac:dyDescent="0.3">
      <c r="A37" s="1055" t="s">
        <v>257</v>
      </c>
      <c r="B37" s="1056">
        <f>[1]RO_Spolu_vzorce!$C38</f>
        <v>238</v>
      </c>
      <c r="C37" s="1056">
        <f>[1]RO_Spolu_vzorce!D38</f>
        <v>245</v>
      </c>
      <c r="D37" s="1056">
        <f>ROUND([1]RO_Spolu_vzorce!$E38,0)</f>
        <v>214</v>
      </c>
      <c r="E37" s="1056">
        <f>[2]Limity_2020_vrátane_AK!$C38</f>
        <v>238</v>
      </c>
      <c r="F37" s="1056">
        <f t="shared" si="3"/>
        <v>245</v>
      </c>
      <c r="G37" s="1056">
        <f t="shared" si="3"/>
        <v>214</v>
      </c>
      <c r="H37" s="1056"/>
      <c r="I37" s="1056"/>
      <c r="J37" s="1056"/>
      <c r="K37" s="1056">
        <f>[1]Aparáty_vzorce!C38</f>
        <v>238</v>
      </c>
      <c r="L37" s="1056">
        <f>[1]Aparáty_vzorce!D38</f>
        <v>245</v>
      </c>
      <c r="M37" s="1056">
        <f>ROUND([1]Aparáty_vzorce!$E38,0)</f>
        <v>214</v>
      </c>
      <c r="N37" s="1056">
        <f>[2]Limity_2020_vrátane_AK!$F38</f>
        <v>238</v>
      </c>
      <c r="O37" s="1056">
        <f t="shared" si="2"/>
        <v>245</v>
      </c>
      <c r="P37" s="1056">
        <f t="shared" si="2"/>
        <v>214</v>
      </c>
      <c r="Q37" s="1056"/>
      <c r="R37" s="1056"/>
      <c r="S37" s="1059"/>
      <c r="T37" s="1063">
        <f>ROUND([1]Aparáty_vzorce!I38/1000,0)</f>
        <v>6493</v>
      </c>
      <c r="U37" s="1056">
        <f>ROUND([1]Aparáty_vzorce!J38/1000,0)</f>
        <v>6562</v>
      </c>
      <c r="V37" s="1059">
        <v>6311</v>
      </c>
      <c r="W37" s="1051"/>
      <c r="X37" s="1060">
        <f>[3]mzdy_aparát_ÚO!H45</f>
        <v>0</v>
      </c>
      <c r="Y37" s="1061">
        <f t="shared" si="1"/>
        <v>-6311</v>
      </c>
      <c r="Z37" s="1062"/>
    </row>
    <row r="38" spans="1:26" ht="21" customHeight="1" x14ac:dyDescent="0.3">
      <c r="A38" s="1055" t="s">
        <v>258</v>
      </c>
      <c r="B38" s="1056">
        <f>[1]RO_Spolu_vzorce!$C39</f>
        <v>100</v>
      </c>
      <c r="C38" s="1056">
        <f>[1]RO_Spolu_vzorce!D39</f>
        <v>100</v>
      </c>
      <c r="D38" s="1056">
        <f>ROUND([1]RO_Spolu_vzorce!$E39,0)</f>
        <v>91</v>
      </c>
      <c r="E38" s="1056">
        <f>[2]Limity_2020_vrátane_AK!$C39</f>
        <v>100</v>
      </c>
      <c r="F38" s="1056">
        <f t="shared" si="3"/>
        <v>100</v>
      </c>
      <c r="G38" s="1056">
        <f t="shared" si="3"/>
        <v>91</v>
      </c>
      <c r="H38" s="1056"/>
      <c r="I38" s="1056"/>
      <c r="J38" s="1056"/>
      <c r="K38" s="1056">
        <f>[1]Aparáty_vzorce!C39</f>
        <v>100</v>
      </c>
      <c r="L38" s="1056">
        <f>[1]Aparáty_vzorce!D39</f>
        <v>100</v>
      </c>
      <c r="M38" s="1056">
        <f>ROUND([1]Aparáty_vzorce!$E39,0)</f>
        <v>91</v>
      </c>
      <c r="N38" s="1056">
        <f>[2]Limity_2020_vrátane_AK!$F39</f>
        <v>100</v>
      </c>
      <c r="O38" s="1056">
        <f t="shared" si="2"/>
        <v>100</v>
      </c>
      <c r="P38" s="1056">
        <f t="shared" si="2"/>
        <v>91</v>
      </c>
      <c r="Q38" s="1056"/>
      <c r="R38" s="1056"/>
      <c r="S38" s="1059"/>
      <c r="T38" s="1063">
        <f>ROUND([1]Aparáty_vzorce!I39/1000,0)</f>
        <v>1692</v>
      </c>
      <c r="U38" s="1056">
        <f>ROUND([1]Aparáty_vzorce!J39/1000,0)</f>
        <v>1851</v>
      </c>
      <c r="V38" s="1059">
        <v>1925</v>
      </c>
      <c r="W38" s="1051"/>
      <c r="X38" s="1060">
        <f>[3]mzdy_aparát_ÚO!H48</f>
        <v>0</v>
      </c>
      <c r="Y38" s="1061">
        <f t="shared" si="1"/>
        <v>-1925</v>
      </c>
      <c r="Z38" s="1062"/>
    </row>
    <row r="39" spans="1:26" ht="21" customHeight="1" x14ac:dyDescent="0.3">
      <c r="A39" s="1055" t="s">
        <v>1550</v>
      </c>
      <c r="B39" s="1056">
        <f t="shared" ref="B39:G39" si="4">SUM(B40:B43)</f>
        <v>130</v>
      </c>
      <c r="C39" s="1056">
        <f t="shared" si="4"/>
        <v>141</v>
      </c>
      <c r="D39" s="1056">
        <f t="shared" si="4"/>
        <v>126</v>
      </c>
      <c r="E39" s="1056">
        <f t="shared" si="4"/>
        <v>130</v>
      </c>
      <c r="F39" s="1056">
        <f t="shared" si="4"/>
        <v>141</v>
      </c>
      <c r="G39" s="1056">
        <f t="shared" si="4"/>
        <v>126</v>
      </c>
      <c r="H39" s="1056"/>
      <c r="I39" s="1056"/>
      <c r="J39" s="1056"/>
      <c r="K39" s="1056"/>
      <c r="L39" s="1056"/>
      <c r="M39" s="1056"/>
      <c r="N39" s="1056"/>
      <c r="O39" s="1056"/>
      <c r="P39" s="1056"/>
      <c r="Q39" s="1056"/>
      <c r="R39" s="1056"/>
      <c r="S39" s="1057"/>
      <c r="T39" s="1058"/>
      <c r="U39" s="1056"/>
      <c r="V39" s="1059">
        <v>0</v>
      </c>
      <c r="W39" s="1065"/>
      <c r="X39" s="1060"/>
      <c r="Y39" s="1061">
        <f t="shared" si="1"/>
        <v>0</v>
      </c>
    </row>
    <row r="40" spans="1:26" ht="21" customHeight="1" x14ac:dyDescent="0.3">
      <c r="A40" s="1066" t="s">
        <v>1634</v>
      </c>
      <c r="B40" s="1056">
        <f>[1]RO_Spolu_vzorce!$C40</f>
        <v>52</v>
      </c>
      <c r="C40" s="1056">
        <f>[1]RO_Spolu_vzorce!D40</f>
        <v>52</v>
      </c>
      <c r="D40" s="1056">
        <f>ROUND([1]RO_Spolu_vzorce!$E40,0)</f>
        <v>44</v>
      </c>
      <c r="E40" s="1056">
        <f>[2]Limity_2020_vrátane_AK!$C41</f>
        <v>52</v>
      </c>
      <c r="F40" s="1056">
        <f t="shared" si="3"/>
        <v>52</v>
      </c>
      <c r="G40" s="1056">
        <f t="shared" si="3"/>
        <v>44</v>
      </c>
      <c r="H40" s="1056"/>
      <c r="I40" s="1056"/>
      <c r="J40" s="1056"/>
      <c r="K40" s="1056"/>
      <c r="L40" s="1056"/>
      <c r="M40" s="1056"/>
      <c r="N40" s="1056"/>
      <c r="O40" s="1056"/>
      <c r="P40" s="1056"/>
      <c r="Q40" s="1056"/>
      <c r="R40" s="1056"/>
      <c r="S40" s="1057"/>
      <c r="T40" s="1058"/>
      <c r="U40" s="1056"/>
      <c r="V40" s="1059">
        <v>0</v>
      </c>
      <c r="W40" s="1065"/>
      <c r="X40" s="1060">
        <f>[3]mzdy_aparát_ÚO!H49</f>
        <v>0</v>
      </c>
      <c r="Y40" s="1061">
        <f t="shared" si="1"/>
        <v>0</v>
      </c>
    </row>
    <row r="41" spans="1:26" ht="21" customHeight="1" x14ac:dyDescent="0.3">
      <c r="A41" s="1066" t="s">
        <v>1635</v>
      </c>
      <c r="B41" s="1056">
        <f>[1]RO_Spolu_vzorce!$C41</f>
        <v>32</v>
      </c>
      <c r="C41" s="1056">
        <f>[1]RO_Spolu_vzorce!D41</f>
        <v>32</v>
      </c>
      <c r="D41" s="1056">
        <f>ROUND([1]RO_Spolu_vzorce!$E41,0)</f>
        <v>30</v>
      </c>
      <c r="E41" s="1056">
        <f>[2]Limity_2020_vrátane_AK!$C42</f>
        <v>32</v>
      </c>
      <c r="F41" s="1056">
        <f t="shared" si="3"/>
        <v>32</v>
      </c>
      <c r="G41" s="1056">
        <f t="shared" si="3"/>
        <v>30</v>
      </c>
      <c r="H41" s="1056"/>
      <c r="I41" s="1056"/>
      <c r="J41" s="1056"/>
      <c r="K41" s="1056"/>
      <c r="L41" s="1056"/>
      <c r="M41" s="1056"/>
      <c r="N41" s="1056"/>
      <c r="O41" s="1056"/>
      <c r="P41" s="1056"/>
      <c r="Q41" s="1056"/>
      <c r="R41" s="1056"/>
      <c r="S41" s="1057"/>
      <c r="T41" s="1058"/>
      <c r="U41" s="1056"/>
      <c r="V41" s="1059">
        <v>0</v>
      </c>
      <c r="W41" s="1065"/>
      <c r="X41" s="1060">
        <f>[3]mzdy_aparát_ÚO!H50</f>
        <v>0</v>
      </c>
      <c r="Y41" s="1061">
        <f t="shared" si="1"/>
        <v>0</v>
      </c>
    </row>
    <row r="42" spans="1:26" ht="21" customHeight="1" x14ac:dyDescent="0.3">
      <c r="A42" s="1066" t="s">
        <v>1636</v>
      </c>
      <c r="B42" s="1056">
        <f>[1]RO_Spolu_vzorce!$C42</f>
        <v>46</v>
      </c>
      <c r="C42" s="1056">
        <f>[1]RO_Spolu_vzorce!D42</f>
        <v>46</v>
      </c>
      <c r="D42" s="1056">
        <f>ROUND([1]RO_Spolu_vzorce!$E42,0)</f>
        <v>45</v>
      </c>
      <c r="E42" s="1056">
        <f>[2]Limity_2020_vrátane_AK!$C43</f>
        <v>46</v>
      </c>
      <c r="F42" s="1056">
        <f t="shared" si="3"/>
        <v>46</v>
      </c>
      <c r="G42" s="1056">
        <f t="shared" si="3"/>
        <v>45</v>
      </c>
      <c r="H42" s="1056"/>
      <c r="I42" s="1056"/>
      <c r="J42" s="1056"/>
      <c r="K42" s="1056"/>
      <c r="L42" s="1056"/>
      <c r="M42" s="1056"/>
      <c r="N42" s="1056"/>
      <c r="O42" s="1056"/>
      <c r="P42" s="1056"/>
      <c r="Q42" s="1056"/>
      <c r="R42" s="1056"/>
      <c r="S42" s="1057"/>
      <c r="T42" s="1058"/>
      <c r="U42" s="1056"/>
      <c r="V42" s="1059">
        <v>0</v>
      </c>
      <c r="W42" s="1065"/>
      <c r="X42" s="1060">
        <f>[3]mzdy_aparát_ÚO!H51</f>
        <v>0</v>
      </c>
      <c r="Y42" s="1061">
        <f t="shared" si="1"/>
        <v>0</v>
      </c>
    </row>
    <row r="43" spans="1:26" ht="21" customHeight="1" x14ac:dyDescent="0.3">
      <c r="A43" s="1066" t="s">
        <v>1637</v>
      </c>
      <c r="B43" s="1056">
        <f>[1]RO_Spolu_vzorce!$C43</f>
        <v>0</v>
      </c>
      <c r="C43" s="1056">
        <f>[1]RO_Spolu_vzorce!D43</f>
        <v>11</v>
      </c>
      <c r="D43" s="1056">
        <f>ROUND([1]RO_Spolu_vzorce!$E43,0)</f>
        <v>7</v>
      </c>
      <c r="E43" s="1056"/>
      <c r="F43" s="1056">
        <f t="shared" si="3"/>
        <v>11</v>
      </c>
      <c r="G43" s="1056">
        <f t="shared" si="3"/>
        <v>7</v>
      </c>
      <c r="H43" s="1056"/>
      <c r="I43" s="1056"/>
      <c r="J43" s="1056"/>
      <c r="K43" s="1056"/>
      <c r="L43" s="1056"/>
      <c r="M43" s="1056"/>
      <c r="N43" s="1056"/>
      <c r="O43" s="1056"/>
      <c r="P43" s="1056"/>
      <c r="Q43" s="1056"/>
      <c r="R43" s="1056"/>
      <c r="S43" s="1057"/>
      <c r="T43" s="1058"/>
      <c r="U43" s="1056"/>
      <c r="V43" s="1059">
        <v>0</v>
      </c>
      <c r="W43" s="1065"/>
      <c r="X43" s="1060">
        <f>[3]mzdy_aparát_ÚO!H52</f>
        <v>0</v>
      </c>
      <c r="Y43" s="1061"/>
    </row>
    <row r="44" spans="1:26" ht="21" customHeight="1" x14ac:dyDescent="0.3">
      <c r="A44" s="1055" t="s">
        <v>260</v>
      </c>
      <c r="B44" s="1056">
        <f>[1]RO_Spolu_vzorce!$C44</f>
        <v>847</v>
      </c>
      <c r="C44" s="1056">
        <f>[1]RO_Spolu_vzorce!D44</f>
        <v>847</v>
      </c>
      <c r="D44" s="1056">
        <f>ROUND([1]RO_Spolu_vzorce!$E44,0)</f>
        <v>847</v>
      </c>
      <c r="E44" s="1056">
        <f>[2]Limity_2020_vrátane_AK!$C44</f>
        <v>847</v>
      </c>
      <c r="F44" s="1056">
        <f t="shared" si="3"/>
        <v>847</v>
      </c>
      <c r="G44" s="1056">
        <f t="shared" si="3"/>
        <v>847</v>
      </c>
      <c r="H44" s="1056"/>
      <c r="I44" s="1056"/>
      <c r="J44" s="1056"/>
      <c r="K44" s="1056"/>
      <c r="L44" s="1056"/>
      <c r="M44" s="1056"/>
      <c r="N44" s="1056"/>
      <c r="O44" s="1056"/>
      <c r="P44" s="1056"/>
      <c r="Q44" s="1056"/>
      <c r="R44" s="1056"/>
      <c r="S44" s="1057"/>
      <c r="T44" s="1058"/>
      <c r="U44" s="1056"/>
      <c r="V44" s="1059">
        <v>0</v>
      </c>
      <c r="W44" s="1065"/>
      <c r="X44" s="1060">
        <f>[3]mzdy_aparát_ÚO!H53</f>
        <v>0</v>
      </c>
      <c r="Y44" s="1061">
        <f>X44-V44</f>
        <v>0</v>
      </c>
    </row>
    <row r="45" spans="1:26" ht="21" customHeight="1" x14ac:dyDescent="0.3">
      <c r="A45" s="1067" t="s">
        <v>261</v>
      </c>
      <c r="B45" s="1056">
        <f>[1]RO_Spolu_vzorce!$C45</f>
        <v>26</v>
      </c>
      <c r="C45" s="1056">
        <f>[1]RO_Spolu_vzorce!D45</f>
        <v>47</v>
      </c>
      <c r="D45" s="1056">
        <f>ROUND([1]RO_Spolu_vzorce!$E45,0)</f>
        <v>35</v>
      </c>
      <c r="E45" s="1056">
        <f>[2]Limity_2020_vrátane_AK!$C45</f>
        <v>26</v>
      </c>
      <c r="F45" s="1056">
        <f t="shared" si="3"/>
        <v>47</v>
      </c>
      <c r="G45" s="1056">
        <f t="shared" si="3"/>
        <v>35</v>
      </c>
      <c r="H45" s="1056"/>
      <c r="I45" s="1056"/>
      <c r="J45" s="1056"/>
      <c r="K45" s="1056"/>
      <c r="L45" s="1056"/>
      <c r="M45" s="1056"/>
      <c r="N45" s="1056"/>
      <c r="O45" s="1056"/>
      <c r="P45" s="1056"/>
      <c r="Q45" s="1056"/>
      <c r="R45" s="1056"/>
      <c r="S45" s="1057"/>
      <c r="T45" s="1058"/>
      <c r="U45" s="1056"/>
      <c r="V45" s="1059">
        <v>0</v>
      </c>
      <c r="W45" s="1065"/>
      <c r="X45" s="1060">
        <f>[3]mzdy_aparát_ÚO!H54</f>
        <v>0</v>
      </c>
      <c r="Y45" s="1061">
        <f>X45-V45</f>
        <v>0</v>
      </c>
    </row>
    <row r="46" spans="1:26" ht="21" customHeight="1" thickBot="1" x14ac:dyDescent="0.35">
      <c r="A46" s="1068" t="s">
        <v>1638</v>
      </c>
      <c r="B46" s="1069">
        <f>[1]RO_Spolu_vzorce!$C46</f>
        <v>0</v>
      </c>
      <c r="C46" s="1069">
        <f>[1]RO_Spolu_vzorce!D46</f>
        <v>40</v>
      </c>
      <c r="D46" s="1069">
        <f>ROUND([1]RO_Spolu_vzorce!$E46,0)</f>
        <v>31</v>
      </c>
      <c r="E46" s="1069"/>
      <c r="F46" s="1069">
        <f t="shared" si="3"/>
        <v>40</v>
      </c>
      <c r="G46" s="1069">
        <f t="shared" si="3"/>
        <v>31</v>
      </c>
      <c r="H46" s="1069"/>
      <c r="I46" s="1069"/>
      <c r="J46" s="1069"/>
      <c r="K46" s="1069">
        <f>[1]Aparáty_vzorce!C46</f>
        <v>0</v>
      </c>
      <c r="L46" s="1069">
        <f>[1]Aparáty_vzorce!D46</f>
        <v>40</v>
      </c>
      <c r="M46" s="1069">
        <f>ROUND([1]Aparáty_vzorce!$E46,0)</f>
        <v>31</v>
      </c>
      <c r="N46" s="1069"/>
      <c r="O46" s="1069">
        <f t="shared" ref="O46:P47" si="5">L46-R46</f>
        <v>40</v>
      </c>
      <c r="P46" s="1069">
        <f t="shared" si="5"/>
        <v>31</v>
      </c>
      <c r="Q46" s="1069"/>
      <c r="R46" s="1069"/>
      <c r="S46" s="1070"/>
      <c r="T46" s="1071">
        <f>ROUND([1]Aparáty_vzorce!I46/1000,0)</f>
        <v>0</v>
      </c>
      <c r="U46" s="1069">
        <f>ROUND([1]Aparáty_vzorce!J46/1000,0)</f>
        <v>1286</v>
      </c>
      <c r="V46" s="1072">
        <v>1249</v>
      </c>
      <c r="W46" s="1065"/>
      <c r="X46" s="1073">
        <f>[3]mzdy_aparát_ÚO!H55</f>
        <v>0</v>
      </c>
      <c r="Y46" s="1074"/>
    </row>
    <row r="47" spans="1:26" s="1083" customFormat="1" ht="21" customHeight="1" thickBot="1" x14ac:dyDescent="0.35">
      <c r="A47" s="1075" t="s">
        <v>1639</v>
      </c>
      <c r="B47" s="1076">
        <f>SUM(B8:B39,B44:B46)</f>
        <v>125716</v>
      </c>
      <c r="C47" s="1076">
        <f>SUM(C8:C39,C44:C46)</f>
        <v>131399</v>
      </c>
      <c r="D47" s="1076">
        <f>SUM(D8:D39,D44:D46)</f>
        <v>124261</v>
      </c>
      <c r="E47" s="1076">
        <f>SUM(E8:E39,E44:E46)</f>
        <v>124126</v>
      </c>
      <c r="F47" s="1076">
        <f>SUM(F8:F39,F44:F46)</f>
        <v>129777</v>
      </c>
      <c r="G47" s="1076">
        <f t="shared" si="3"/>
        <v>122886</v>
      </c>
      <c r="H47" s="1076">
        <f t="shared" ref="H47:O47" si="6">SUM(H8:H39,H44:H46)</f>
        <v>1590</v>
      </c>
      <c r="I47" s="1076">
        <f t="shared" si="6"/>
        <v>1622</v>
      </c>
      <c r="J47" s="1076">
        <f t="shared" si="6"/>
        <v>1375</v>
      </c>
      <c r="K47" s="1076">
        <f t="shared" si="6"/>
        <v>12842</v>
      </c>
      <c r="L47" s="1076">
        <f t="shared" si="6"/>
        <v>13884</v>
      </c>
      <c r="M47" s="1076">
        <f t="shared" si="6"/>
        <v>12385</v>
      </c>
      <c r="N47" s="1076">
        <f t="shared" si="6"/>
        <v>11688</v>
      </c>
      <c r="O47" s="1076">
        <f t="shared" si="6"/>
        <v>12640</v>
      </c>
      <c r="P47" s="1076">
        <f t="shared" si="5"/>
        <v>11321</v>
      </c>
      <c r="Q47" s="1076">
        <f t="shared" ref="Q47:Y47" si="7">SUM(Q8:Q39,Q44:Q46)</f>
        <v>1154</v>
      </c>
      <c r="R47" s="1076">
        <f t="shared" si="7"/>
        <v>1244</v>
      </c>
      <c r="S47" s="1077">
        <f t="shared" si="7"/>
        <v>1064</v>
      </c>
      <c r="T47" s="1078">
        <f t="shared" si="7"/>
        <v>287150</v>
      </c>
      <c r="U47" s="1076">
        <f t="shared" si="7"/>
        <v>310533</v>
      </c>
      <c r="V47" s="1079">
        <f t="shared" si="7"/>
        <v>356895</v>
      </c>
      <c r="W47" s="1080"/>
      <c r="X47" s="1081">
        <f t="shared" si="7"/>
        <v>0</v>
      </c>
      <c r="Y47" s="1082">
        <f t="shared" si="7"/>
        <v>-355646</v>
      </c>
    </row>
    <row r="48" spans="1:26" ht="3" customHeight="1" x14ac:dyDescent="0.3"/>
    <row r="49" spans="1:25" s="1062" customFormat="1" ht="18" x14ac:dyDescent="0.35">
      <c r="A49" s="1087" t="s">
        <v>1640</v>
      </c>
      <c r="B49" s="1088"/>
      <c r="C49" s="1088"/>
      <c r="D49" s="1088"/>
      <c r="E49" s="1088"/>
      <c r="F49" s="1088"/>
      <c r="G49" s="1088"/>
      <c r="H49" s="1088"/>
      <c r="I49" s="1088"/>
      <c r="J49" s="1088"/>
      <c r="K49" s="1088"/>
      <c r="L49" s="1088"/>
      <c r="M49" s="1088"/>
      <c r="N49" s="1088"/>
      <c r="O49" s="1088"/>
      <c r="P49" s="1089"/>
      <c r="Q49" s="1088"/>
      <c r="R49" s="1088"/>
      <c r="S49" s="1088"/>
      <c r="T49" s="1088"/>
      <c r="X49" s="1090"/>
      <c r="Y49" s="1091"/>
    </row>
    <row r="50" spans="1:25" s="1094" customFormat="1" ht="18" customHeight="1" x14ac:dyDescent="0.3">
      <c r="A50" s="1516" t="s">
        <v>1641</v>
      </c>
      <c r="B50" s="1516"/>
      <c r="C50" s="1516"/>
      <c r="D50" s="1516"/>
      <c r="E50" s="1516"/>
      <c r="F50" s="1516"/>
      <c r="G50" s="1516"/>
      <c r="H50" s="1516"/>
      <c r="I50" s="1516"/>
      <c r="J50" s="1516"/>
      <c r="K50" s="1516"/>
      <c r="L50" s="1516"/>
      <c r="M50" s="1516"/>
      <c r="N50" s="1516"/>
      <c r="O50" s="1516"/>
      <c r="P50" s="1516"/>
      <c r="Q50" s="1516"/>
      <c r="R50" s="1516"/>
      <c r="S50" s="1516"/>
      <c r="T50" s="1516"/>
      <c r="U50" s="1516"/>
      <c r="V50" s="1516"/>
      <c r="W50" s="1092"/>
      <c r="X50" s="1093"/>
      <c r="Y50" s="1093"/>
    </row>
    <row r="51" spans="1:25" ht="18" x14ac:dyDescent="0.35">
      <c r="A51" s="1054"/>
      <c r="B51" s="1095"/>
      <c r="C51" s="1095"/>
      <c r="D51" s="1095"/>
      <c r="E51" s="1095"/>
      <c r="F51" s="1095"/>
      <c r="G51" s="1095"/>
      <c r="H51" s="1095"/>
      <c r="I51" s="1095"/>
      <c r="J51" s="1095"/>
      <c r="K51" s="1095"/>
      <c r="L51" s="1095"/>
      <c r="M51" s="1095"/>
      <c r="N51" s="1095"/>
      <c r="O51" s="1095"/>
      <c r="P51" s="1095"/>
      <c r="Q51" s="1095"/>
      <c r="R51" s="1095"/>
      <c r="S51" s="1095"/>
      <c r="T51" s="1095"/>
      <c r="U51" s="1096"/>
      <c r="V51" s="1097"/>
      <c r="W51" s="1097"/>
      <c r="X51" s="1098"/>
      <c r="Y51" s="1099"/>
    </row>
    <row r="52" spans="1:25" ht="18" x14ac:dyDescent="0.35">
      <c r="A52" s="1054"/>
      <c r="B52" s="1095"/>
      <c r="C52" s="1095"/>
      <c r="D52" s="1095"/>
      <c r="E52" s="1095"/>
      <c r="F52" s="1095"/>
      <c r="G52" s="1095"/>
      <c r="H52" s="1095"/>
      <c r="I52" s="1095"/>
      <c r="J52" s="1095"/>
      <c r="K52" s="1095"/>
      <c r="L52" s="1095"/>
      <c r="M52" s="1095"/>
      <c r="N52" s="1095"/>
      <c r="O52" s="1095"/>
      <c r="P52" s="1095"/>
      <c r="Q52" s="1095"/>
      <c r="R52" s="1095"/>
      <c r="S52" s="1095"/>
      <c r="T52" s="1095"/>
      <c r="U52" s="1096"/>
      <c r="V52" s="1097"/>
      <c r="W52" s="1097"/>
      <c r="X52" s="1098"/>
      <c r="Y52" s="1099"/>
    </row>
    <row r="53" spans="1:25" ht="18" x14ac:dyDescent="0.35">
      <c r="A53" s="1054"/>
      <c r="B53" s="1095"/>
      <c r="C53" s="1095"/>
      <c r="D53" s="1095"/>
      <c r="E53" s="1095"/>
      <c r="F53" s="1095"/>
      <c r="G53" s="1095"/>
      <c r="H53" s="1095"/>
      <c r="I53" s="1095"/>
      <c r="J53" s="1095"/>
      <c r="K53" s="1095"/>
      <c r="L53" s="1095"/>
      <c r="M53" s="1095"/>
      <c r="N53" s="1095"/>
      <c r="O53" s="1095"/>
      <c r="P53" s="1095"/>
      <c r="Q53" s="1095"/>
      <c r="R53" s="1095"/>
      <c r="S53" s="1095"/>
      <c r="T53" s="1095"/>
      <c r="U53" s="1096"/>
      <c r="V53" s="1097"/>
      <c r="W53" s="1097"/>
      <c r="X53" s="1100"/>
      <c r="Y53" s="1101"/>
    </row>
    <row r="54" spans="1:25" ht="18" x14ac:dyDescent="0.35">
      <c r="A54" s="1054"/>
      <c r="B54" s="1095"/>
      <c r="C54" s="1095"/>
      <c r="D54" s="1095"/>
      <c r="E54" s="1095"/>
      <c r="F54" s="1095"/>
      <c r="G54" s="1095"/>
      <c r="H54" s="1095"/>
      <c r="I54" s="1095"/>
      <c r="J54" s="1095"/>
      <c r="K54" s="1095"/>
      <c r="L54" s="1095"/>
      <c r="M54" s="1095"/>
      <c r="N54" s="1095"/>
      <c r="O54" s="1095"/>
      <c r="P54" s="1095"/>
      <c r="Q54" s="1095"/>
      <c r="R54" s="1095"/>
      <c r="S54" s="1095"/>
      <c r="T54" s="1095"/>
      <c r="U54" s="1096"/>
      <c r="V54" s="1097"/>
      <c r="W54" s="1097"/>
      <c r="X54" s="1098"/>
      <c r="Y54" s="1099"/>
    </row>
    <row r="55" spans="1:25" ht="18" x14ac:dyDescent="0.35">
      <c r="A55" s="1054"/>
      <c r="B55" s="1095"/>
      <c r="C55" s="1095"/>
      <c r="D55" s="1095"/>
      <c r="E55" s="1095"/>
      <c r="F55" s="1095"/>
      <c r="G55" s="1095"/>
      <c r="H55" s="1095"/>
      <c r="I55" s="1095"/>
      <c r="J55" s="1095"/>
      <c r="K55" s="1095"/>
      <c r="L55" s="1095"/>
      <c r="M55" s="1095"/>
      <c r="N55" s="1095"/>
      <c r="O55" s="1095"/>
      <c r="P55" s="1095"/>
      <c r="Q55" s="1095"/>
      <c r="R55" s="1095"/>
      <c r="S55" s="1095"/>
      <c r="T55" s="1095"/>
      <c r="U55" s="1096"/>
      <c r="V55" s="1097"/>
      <c r="W55" s="1097"/>
      <c r="X55" s="1098"/>
      <c r="Y55" s="1099"/>
    </row>
    <row r="56" spans="1:25" ht="18" x14ac:dyDescent="0.35">
      <c r="A56" s="1054"/>
      <c r="B56" s="1095"/>
      <c r="C56" s="1095"/>
      <c r="D56" s="1095"/>
      <c r="E56" s="1095"/>
      <c r="F56" s="1095"/>
      <c r="G56" s="1095"/>
      <c r="H56" s="1095"/>
      <c r="I56" s="1095"/>
      <c r="J56" s="1095"/>
      <c r="K56" s="1095"/>
      <c r="L56" s="1095"/>
      <c r="M56" s="1095"/>
      <c r="N56" s="1095"/>
      <c r="O56" s="1095"/>
      <c r="P56" s="1095"/>
      <c r="Q56" s="1095"/>
      <c r="R56" s="1095"/>
      <c r="S56" s="1095"/>
      <c r="T56" s="1095"/>
      <c r="U56" s="1102"/>
      <c r="V56" s="1103"/>
      <c r="W56" s="1103"/>
      <c r="Y56" s="1097"/>
    </row>
    <row r="57" spans="1:25" ht="18" x14ac:dyDescent="0.35">
      <c r="A57" s="1054"/>
      <c r="B57" s="1095"/>
      <c r="C57" s="1095"/>
      <c r="D57" s="1095"/>
      <c r="E57" s="1095"/>
      <c r="F57" s="1095"/>
      <c r="G57" s="1095"/>
      <c r="H57" s="1095"/>
      <c r="I57" s="1095"/>
      <c r="J57" s="1095"/>
      <c r="K57" s="1095"/>
      <c r="L57" s="1095"/>
      <c r="M57" s="1095"/>
      <c r="N57" s="1095"/>
      <c r="O57" s="1095"/>
      <c r="P57" s="1095"/>
      <c r="Q57" s="1095"/>
      <c r="R57" s="1095"/>
      <c r="S57" s="1095"/>
      <c r="T57" s="1095"/>
    </row>
    <row r="58" spans="1:25" ht="18" x14ac:dyDescent="0.35">
      <c r="A58" s="1054"/>
      <c r="B58" s="1095"/>
      <c r="C58" s="1095"/>
      <c r="D58" s="1095"/>
      <c r="E58" s="1095"/>
      <c r="F58" s="1095"/>
      <c r="G58" s="1095"/>
      <c r="H58" s="1095"/>
      <c r="I58" s="1095"/>
      <c r="J58" s="1095"/>
      <c r="K58" s="1095"/>
      <c r="L58" s="1095"/>
      <c r="M58" s="1095"/>
      <c r="N58" s="1095"/>
      <c r="O58" s="1095"/>
      <c r="P58" s="1095"/>
      <c r="Q58" s="1095"/>
      <c r="R58" s="1095"/>
      <c r="S58" s="1095"/>
      <c r="T58" s="1095"/>
    </row>
    <row r="59" spans="1:25" ht="18" x14ac:dyDescent="0.35">
      <c r="A59" s="1054"/>
      <c r="B59" s="1095"/>
      <c r="C59" s="1095"/>
      <c r="D59" s="1095"/>
      <c r="E59" s="1095"/>
      <c r="F59" s="1095"/>
      <c r="G59" s="1095"/>
      <c r="H59" s="1095"/>
      <c r="I59" s="1095"/>
      <c r="J59" s="1095"/>
      <c r="K59" s="1095"/>
      <c r="L59" s="1095"/>
      <c r="M59" s="1095"/>
      <c r="N59" s="1095"/>
      <c r="O59" s="1095"/>
      <c r="P59" s="1095"/>
      <c r="Q59" s="1095"/>
      <c r="R59" s="1095"/>
      <c r="S59" s="1095"/>
      <c r="T59" s="1095"/>
    </row>
    <row r="60" spans="1:25" ht="18" x14ac:dyDescent="0.35">
      <c r="A60" s="1054"/>
      <c r="B60" s="1095"/>
      <c r="C60" s="1095"/>
      <c r="D60" s="1095"/>
      <c r="E60" s="1095"/>
      <c r="F60" s="1095"/>
      <c r="G60" s="1095"/>
      <c r="H60" s="1095"/>
      <c r="I60" s="1095"/>
      <c r="J60" s="1095"/>
      <c r="K60" s="1095"/>
      <c r="L60" s="1095"/>
      <c r="M60" s="1095"/>
      <c r="N60" s="1095"/>
      <c r="O60" s="1095"/>
      <c r="P60" s="1095"/>
      <c r="Q60" s="1095"/>
      <c r="R60" s="1095"/>
      <c r="S60" s="1095"/>
      <c r="T60" s="1095"/>
    </row>
    <row r="61" spans="1:25" ht="18" x14ac:dyDescent="0.35">
      <c r="A61" s="1054"/>
      <c r="B61" s="1095"/>
      <c r="C61" s="1095"/>
      <c r="D61" s="1095"/>
      <c r="E61" s="1095"/>
      <c r="F61" s="1095"/>
      <c r="G61" s="1095"/>
      <c r="H61" s="1095"/>
      <c r="I61" s="1095"/>
      <c r="J61" s="1095"/>
      <c r="K61" s="1095"/>
      <c r="L61" s="1095"/>
      <c r="M61" s="1095"/>
      <c r="N61" s="1095"/>
      <c r="O61" s="1095"/>
      <c r="P61" s="1095"/>
      <c r="Q61" s="1095"/>
      <c r="R61" s="1095"/>
      <c r="S61" s="1095"/>
      <c r="T61" s="1095"/>
    </row>
    <row r="62" spans="1:25" ht="18" x14ac:dyDescent="0.35">
      <c r="A62" s="1054"/>
      <c r="B62" s="1095"/>
      <c r="C62" s="1095"/>
      <c r="D62" s="1095"/>
      <c r="E62" s="1095"/>
      <c r="F62" s="1095"/>
      <c r="G62" s="1095"/>
      <c r="H62" s="1095"/>
      <c r="I62" s="1095"/>
      <c r="J62" s="1095"/>
      <c r="K62" s="1095"/>
      <c r="L62" s="1095"/>
      <c r="M62" s="1095"/>
      <c r="N62" s="1095"/>
      <c r="O62" s="1095"/>
      <c r="P62" s="1095"/>
      <c r="Q62" s="1095"/>
      <c r="R62" s="1095"/>
      <c r="S62" s="1095"/>
      <c r="T62" s="1095"/>
    </row>
    <row r="63" spans="1:25" ht="18" x14ac:dyDescent="0.35">
      <c r="A63" s="1054"/>
      <c r="B63" s="1095"/>
      <c r="C63" s="1095"/>
      <c r="D63" s="1095"/>
      <c r="E63" s="1095"/>
      <c r="F63" s="1095"/>
      <c r="G63" s="1095"/>
      <c r="H63" s="1095"/>
      <c r="I63" s="1095"/>
      <c r="J63" s="1095"/>
      <c r="K63" s="1095"/>
      <c r="L63" s="1095"/>
      <c r="M63" s="1095"/>
      <c r="N63" s="1095"/>
      <c r="O63" s="1095"/>
      <c r="P63" s="1095"/>
      <c r="Q63" s="1095"/>
      <c r="R63" s="1095"/>
      <c r="S63" s="1095"/>
      <c r="T63" s="1095"/>
    </row>
    <row r="64" spans="1:25" ht="18" x14ac:dyDescent="0.35">
      <c r="A64" s="1054"/>
      <c r="B64" s="1095"/>
      <c r="C64" s="1095"/>
      <c r="D64" s="1095"/>
      <c r="E64" s="1095"/>
      <c r="F64" s="1095"/>
      <c r="G64" s="1095"/>
      <c r="H64" s="1095"/>
      <c r="I64" s="1095"/>
      <c r="J64" s="1095"/>
      <c r="K64" s="1095"/>
      <c r="L64" s="1095"/>
      <c r="M64" s="1095"/>
      <c r="N64" s="1095"/>
      <c r="O64" s="1095"/>
      <c r="P64" s="1095"/>
      <c r="Q64" s="1095"/>
      <c r="R64" s="1095"/>
      <c r="S64" s="1095"/>
      <c r="T64" s="1095"/>
    </row>
    <row r="65" spans="1:20" ht="18" x14ac:dyDescent="0.35">
      <c r="A65" s="1054"/>
      <c r="B65" s="1095"/>
      <c r="C65" s="1095"/>
      <c r="D65" s="1095"/>
      <c r="E65" s="1095"/>
      <c r="F65" s="1095"/>
      <c r="G65" s="1095"/>
      <c r="H65" s="1095"/>
      <c r="I65" s="1095"/>
      <c r="J65" s="1095"/>
      <c r="K65" s="1095"/>
      <c r="L65" s="1095"/>
      <c r="M65" s="1095"/>
      <c r="N65" s="1095"/>
      <c r="O65" s="1095"/>
      <c r="P65" s="1095"/>
      <c r="Q65" s="1095"/>
      <c r="R65" s="1095"/>
      <c r="S65" s="1095"/>
      <c r="T65" s="1095"/>
    </row>
    <row r="66" spans="1:20" ht="18" x14ac:dyDescent="0.35">
      <c r="A66" s="1054"/>
      <c r="B66" s="1095"/>
      <c r="C66" s="1095"/>
      <c r="D66" s="1095"/>
      <c r="E66" s="1095"/>
      <c r="F66" s="1095"/>
      <c r="G66" s="1095"/>
      <c r="H66" s="1095"/>
      <c r="I66" s="1095"/>
      <c r="J66" s="1095"/>
      <c r="K66" s="1095"/>
      <c r="L66" s="1095"/>
      <c r="M66" s="1095"/>
      <c r="N66" s="1095"/>
      <c r="O66" s="1095"/>
      <c r="P66" s="1095"/>
      <c r="Q66" s="1095"/>
      <c r="R66" s="1095"/>
      <c r="S66" s="1095"/>
      <c r="T66" s="1095"/>
    </row>
    <row r="67" spans="1:20" ht="18" x14ac:dyDescent="0.35">
      <c r="A67" s="1054"/>
      <c r="B67" s="1095"/>
      <c r="C67" s="1095"/>
      <c r="D67" s="1095"/>
      <c r="E67" s="1095"/>
      <c r="F67" s="1095"/>
      <c r="G67" s="1095"/>
      <c r="H67" s="1095"/>
      <c r="I67" s="1095"/>
      <c r="J67" s="1095"/>
      <c r="K67" s="1095"/>
      <c r="L67" s="1095"/>
      <c r="M67" s="1095"/>
      <c r="N67" s="1095"/>
      <c r="O67" s="1095"/>
      <c r="P67" s="1095"/>
      <c r="Q67" s="1095"/>
      <c r="R67" s="1095"/>
      <c r="S67" s="1095"/>
      <c r="T67" s="1095"/>
    </row>
    <row r="68" spans="1:20" ht="18" x14ac:dyDescent="0.35">
      <c r="A68" s="1054"/>
      <c r="B68" s="1095"/>
      <c r="C68" s="1095"/>
      <c r="D68" s="1095"/>
      <c r="E68" s="1095"/>
      <c r="F68" s="1095"/>
      <c r="G68" s="1095"/>
      <c r="H68" s="1095"/>
      <c r="I68" s="1095"/>
      <c r="J68" s="1095"/>
      <c r="K68" s="1095"/>
      <c r="L68" s="1095"/>
      <c r="M68" s="1095"/>
      <c r="N68" s="1095"/>
      <c r="O68" s="1095"/>
      <c r="P68" s="1095"/>
      <c r="Q68" s="1095"/>
      <c r="R68" s="1095"/>
      <c r="S68" s="1095"/>
      <c r="T68" s="1095"/>
    </row>
    <row r="69" spans="1:20" ht="18" x14ac:dyDescent="0.35">
      <c r="A69" s="1054"/>
      <c r="B69" s="1095"/>
      <c r="C69" s="1095"/>
      <c r="D69" s="1095"/>
      <c r="E69" s="1095"/>
      <c r="F69" s="1095"/>
      <c r="G69" s="1095"/>
      <c r="H69" s="1095"/>
      <c r="I69" s="1095"/>
      <c r="J69" s="1095"/>
      <c r="K69" s="1095"/>
      <c r="L69" s="1095"/>
      <c r="M69" s="1095"/>
      <c r="N69" s="1095"/>
      <c r="O69" s="1095"/>
      <c r="P69" s="1095"/>
      <c r="Q69" s="1095"/>
      <c r="R69" s="1095"/>
      <c r="S69" s="1095"/>
      <c r="T69" s="1095"/>
    </row>
    <row r="70" spans="1:20" ht="18" x14ac:dyDescent="0.35">
      <c r="A70" s="1054"/>
      <c r="B70" s="1095"/>
      <c r="C70" s="1095"/>
      <c r="D70" s="1095"/>
      <c r="E70" s="1095"/>
      <c r="F70" s="1095"/>
      <c r="G70" s="1095"/>
      <c r="H70" s="1095"/>
      <c r="I70" s="1095"/>
      <c r="J70" s="1095"/>
      <c r="K70" s="1095"/>
      <c r="L70" s="1095"/>
      <c r="M70" s="1095"/>
      <c r="N70" s="1095"/>
      <c r="O70" s="1095"/>
      <c r="P70" s="1095"/>
      <c r="Q70" s="1095"/>
      <c r="R70" s="1095"/>
      <c r="S70" s="1095"/>
      <c r="T70" s="1095"/>
    </row>
    <row r="71" spans="1:20" ht="18" x14ac:dyDescent="0.35">
      <c r="A71" s="1054"/>
      <c r="B71" s="1095"/>
      <c r="C71" s="1095"/>
      <c r="D71" s="1095"/>
      <c r="E71" s="1095"/>
      <c r="F71" s="1095"/>
      <c r="G71" s="1095"/>
      <c r="H71" s="1095"/>
      <c r="I71" s="1095"/>
      <c r="J71" s="1095"/>
      <c r="K71" s="1095"/>
      <c r="L71" s="1095"/>
      <c r="M71" s="1095"/>
      <c r="N71" s="1095"/>
      <c r="O71" s="1095"/>
      <c r="P71" s="1095"/>
      <c r="Q71" s="1095"/>
      <c r="R71" s="1095"/>
      <c r="S71" s="1095"/>
      <c r="T71" s="1095"/>
    </row>
    <row r="72" spans="1:20" ht="18" x14ac:dyDescent="0.35">
      <c r="A72" s="1054"/>
      <c r="B72" s="1095"/>
      <c r="C72" s="1095"/>
      <c r="D72" s="1095"/>
      <c r="E72" s="1095"/>
      <c r="F72" s="1095"/>
      <c r="G72" s="1095"/>
      <c r="H72" s="1095"/>
      <c r="I72" s="1095"/>
      <c r="J72" s="1095"/>
      <c r="K72" s="1095"/>
      <c r="L72" s="1095"/>
      <c r="M72" s="1095"/>
      <c r="N72" s="1095"/>
      <c r="O72" s="1095"/>
      <c r="P72" s="1095"/>
      <c r="Q72" s="1095"/>
      <c r="R72" s="1095"/>
      <c r="S72" s="1095"/>
      <c r="T72" s="1095"/>
    </row>
    <row r="73" spans="1:20" ht="18" x14ac:dyDescent="0.35">
      <c r="A73" s="1054"/>
      <c r="B73" s="1095"/>
      <c r="C73" s="1095"/>
      <c r="D73" s="1095"/>
      <c r="E73" s="1095"/>
      <c r="F73" s="1095"/>
      <c r="G73" s="1095"/>
      <c r="H73" s="1095"/>
      <c r="I73" s="1095"/>
      <c r="J73" s="1095"/>
      <c r="K73" s="1095"/>
      <c r="L73" s="1095"/>
      <c r="M73" s="1095"/>
      <c r="N73" s="1095"/>
      <c r="O73" s="1095"/>
      <c r="P73" s="1095"/>
      <c r="Q73" s="1095"/>
      <c r="R73" s="1095"/>
      <c r="S73" s="1095"/>
      <c r="T73" s="1095"/>
    </row>
    <row r="74" spans="1:20" ht="18" x14ac:dyDescent="0.35">
      <c r="A74" s="1054"/>
      <c r="B74" s="1095"/>
      <c r="C74" s="1095"/>
      <c r="D74" s="1095"/>
      <c r="E74" s="1095"/>
      <c r="F74" s="1095"/>
      <c r="G74" s="1095"/>
      <c r="H74" s="1095"/>
      <c r="I74" s="1095"/>
      <c r="J74" s="1095"/>
      <c r="K74" s="1095"/>
      <c r="L74" s="1095"/>
      <c r="M74" s="1095"/>
      <c r="N74" s="1095"/>
      <c r="O74" s="1095"/>
      <c r="P74" s="1095"/>
      <c r="Q74" s="1095"/>
      <c r="R74" s="1095"/>
      <c r="S74" s="1095"/>
      <c r="T74" s="1095"/>
    </row>
    <row r="75" spans="1:20" ht="18" x14ac:dyDescent="0.35">
      <c r="A75" s="1054"/>
      <c r="B75" s="1095"/>
      <c r="C75" s="1095"/>
      <c r="D75" s="1095"/>
      <c r="E75" s="1095"/>
      <c r="F75" s="1095"/>
      <c r="G75" s="1095"/>
      <c r="H75" s="1095"/>
      <c r="I75" s="1095"/>
      <c r="J75" s="1095"/>
      <c r="K75" s="1095"/>
      <c r="L75" s="1095"/>
      <c r="M75" s="1095"/>
      <c r="N75" s="1095"/>
      <c r="O75" s="1095"/>
      <c r="P75" s="1095"/>
      <c r="Q75" s="1095"/>
      <c r="R75" s="1095"/>
      <c r="S75" s="1095"/>
      <c r="T75" s="1095"/>
    </row>
    <row r="76" spans="1:20" ht="18" x14ac:dyDescent="0.35">
      <c r="A76" s="1054"/>
      <c r="B76" s="1095"/>
      <c r="C76" s="1095"/>
      <c r="D76" s="1095"/>
      <c r="E76" s="1095"/>
      <c r="F76" s="1095"/>
      <c r="G76" s="1095"/>
      <c r="H76" s="1095"/>
      <c r="I76" s="1095"/>
      <c r="J76" s="1095"/>
      <c r="K76" s="1095"/>
      <c r="L76" s="1095"/>
      <c r="M76" s="1095"/>
      <c r="N76" s="1095"/>
      <c r="O76" s="1095"/>
      <c r="P76" s="1095"/>
      <c r="Q76" s="1095"/>
      <c r="R76" s="1095"/>
      <c r="S76" s="1095"/>
      <c r="T76" s="1095"/>
    </row>
    <row r="77" spans="1:20" ht="18" x14ac:dyDescent="0.35">
      <c r="A77" s="1054"/>
      <c r="B77" s="1095"/>
      <c r="C77" s="1095"/>
      <c r="D77" s="1095"/>
      <c r="E77" s="1095"/>
      <c r="F77" s="1095"/>
      <c r="G77" s="1095"/>
      <c r="H77" s="1095"/>
      <c r="I77" s="1095"/>
      <c r="J77" s="1095"/>
      <c r="K77" s="1095"/>
      <c r="L77" s="1095"/>
      <c r="M77" s="1095"/>
      <c r="N77" s="1095"/>
      <c r="O77" s="1095"/>
      <c r="P77" s="1095"/>
      <c r="Q77" s="1095"/>
      <c r="R77" s="1095"/>
      <c r="S77" s="1095"/>
      <c r="T77" s="1095"/>
    </row>
    <row r="78" spans="1:20" ht="18" x14ac:dyDescent="0.35">
      <c r="A78" s="1054"/>
      <c r="B78" s="1095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</row>
    <row r="79" spans="1:20" ht="18" x14ac:dyDescent="0.35">
      <c r="A79" s="1054"/>
      <c r="B79" s="1095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</row>
    <row r="80" spans="1:20" ht="18" x14ac:dyDescent="0.35">
      <c r="A80" s="1054"/>
      <c r="B80" s="1095"/>
      <c r="C80" s="1095"/>
      <c r="D80" s="1095"/>
      <c r="E80" s="1095"/>
      <c r="F80" s="1095"/>
      <c r="G80" s="1095"/>
      <c r="H80" s="1095"/>
      <c r="I80" s="1095"/>
      <c r="J80" s="1095"/>
      <c r="K80" s="1095"/>
      <c r="L80" s="1095"/>
      <c r="M80" s="1095"/>
      <c r="N80" s="1095"/>
      <c r="O80" s="1095"/>
      <c r="P80" s="1095"/>
      <c r="Q80" s="1095"/>
      <c r="R80" s="1095"/>
      <c r="S80" s="1095"/>
      <c r="T80" s="1095"/>
    </row>
    <row r="81" spans="1:20" ht="18" x14ac:dyDescent="0.35">
      <c r="A81" s="1054"/>
      <c r="B81" s="1095"/>
      <c r="C81" s="1095"/>
      <c r="D81" s="1095"/>
      <c r="E81" s="1095"/>
      <c r="F81" s="1095"/>
      <c r="G81" s="1095"/>
      <c r="H81" s="1095"/>
      <c r="I81" s="1095"/>
      <c r="J81" s="1095"/>
      <c r="K81" s="1095"/>
      <c r="L81" s="1095"/>
      <c r="M81" s="1095"/>
      <c r="N81" s="1095"/>
      <c r="O81" s="1095"/>
      <c r="P81" s="1095"/>
      <c r="Q81" s="1095"/>
      <c r="R81" s="1095"/>
      <c r="S81" s="1095"/>
      <c r="T81" s="1095"/>
    </row>
    <row r="82" spans="1:20" ht="18" x14ac:dyDescent="0.35">
      <c r="A82" s="1054"/>
      <c r="B82" s="1095"/>
      <c r="C82" s="1095"/>
      <c r="D82" s="1095"/>
      <c r="E82" s="1095"/>
      <c r="F82" s="1095"/>
      <c r="G82" s="1095"/>
      <c r="H82" s="1095"/>
      <c r="I82" s="1095"/>
      <c r="J82" s="1095"/>
      <c r="K82" s="1095"/>
      <c r="L82" s="1095"/>
      <c r="M82" s="1095"/>
      <c r="N82" s="1095"/>
      <c r="O82" s="1095"/>
      <c r="P82" s="1095"/>
      <c r="Q82" s="1095"/>
      <c r="R82" s="1095"/>
      <c r="S82" s="1095"/>
      <c r="T82" s="1095"/>
    </row>
    <row r="83" spans="1:20" ht="18" x14ac:dyDescent="0.35">
      <c r="A83" s="1054"/>
      <c r="B83" s="1095"/>
      <c r="C83" s="1095"/>
      <c r="D83" s="1095"/>
      <c r="E83" s="1095"/>
      <c r="F83" s="1095"/>
      <c r="G83" s="1095"/>
      <c r="H83" s="1095"/>
      <c r="I83" s="1095"/>
      <c r="J83" s="1095"/>
      <c r="K83" s="1095"/>
      <c r="L83" s="1095"/>
      <c r="M83" s="1095"/>
      <c r="N83" s="1095"/>
      <c r="O83" s="1095"/>
      <c r="P83" s="1095"/>
      <c r="Q83" s="1095"/>
      <c r="R83" s="1095"/>
      <c r="S83" s="1095"/>
      <c r="T83" s="1095"/>
    </row>
    <row r="84" spans="1:20" ht="18" x14ac:dyDescent="0.35">
      <c r="A84" s="1054"/>
      <c r="B84" s="1095"/>
      <c r="C84" s="1095"/>
      <c r="D84" s="1095"/>
      <c r="E84" s="1095"/>
      <c r="F84" s="1095"/>
      <c r="G84" s="1095"/>
      <c r="H84" s="1095"/>
      <c r="I84" s="1095"/>
      <c r="J84" s="1095"/>
      <c r="K84" s="1095"/>
      <c r="L84" s="1095"/>
      <c r="M84" s="1095"/>
      <c r="N84" s="1095"/>
      <c r="O84" s="1095"/>
      <c r="P84" s="1095"/>
      <c r="Q84" s="1095"/>
      <c r="R84" s="1095"/>
      <c r="S84" s="1095"/>
      <c r="T84" s="1095"/>
    </row>
    <row r="85" spans="1:20" ht="18" x14ac:dyDescent="0.35">
      <c r="A85" s="1054"/>
      <c r="B85" s="1095"/>
      <c r="C85" s="1095"/>
      <c r="D85" s="1095"/>
      <c r="E85" s="1095"/>
      <c r="F85" s="1095"/>
      <c r="G85" s="1095"/>
      <c r="H85" s="1095"/>
      <c r="I85" s="1095"/>
      <c r="J85" s="1095"/>
      <c r="K85" s="1095"/>
      <c r="L85" s="1095"/>
      <c r="M85" s="1095"/>
      <c r="N85" s="1095"/>
      <c r="O85" s="1095"/>
      <c r="P85" s="1095"/>
      <c r="Q85" s="1095"/>
      <c r="R85" s="1095"/>
      <c r="S85" s="1095"/>
      <c r="T85" s="1095"/>
    </row>
    <row r="86" spans="1:20" ht="18" x14ac:dyDescent="0.35">
      <c r="A86" s="1054"/>
      <c r="B86" s="1095"/>
      <c r="C86" s="1095"/>
      <c r="D86" s="1095"/>
      <c r="E86" s="1095"/>
      <c r="F86" s="1095"/>
      <c r="G86" s="1095"/>
      <c r="H86" s="1095"/>
      <c r="I86" s="1095"/>
      <c r="J86" s="1095"/>
      <c r="K86" s="1095"/>
      <c r="L86" s="1095"/>
      <c r="M86" s="1095"/>
      <c r="N86" s="1095"/>
      <c r="O86" s="1095"/>
      <c r="P86" s="1095"/>
      <c r="Q86" s="1095"/>
      <c r="R86" s="1095"/>
      <c r="S86" s="1095"/>
      <c r="T86" s="1095"/>
    </row>
    <row r="87" spans="1:20" ht="18" x14ac:dyDescent="0.35">
      <c r="A87" s="1054"/>
      <c r="B87" s="1095"/>
      <c r="C87" s="1095"/>
      <c r="D87" s="1095"/>
      <c r="E87" s="1095"/>
      <c r="F87" s="1095"/>
      <c r="G87" s="1095"/>
      <c r="H87" s="1095"/>
      <c r="I87" s="1095"/>
      <c r="J87" s="1095"/>
      <c r="K87" s="1095"/>
      <c r="L87" s="1095"/>
      <c r="M87" s="1095"/>
      <c r="N87" s="1095"/>
      <c r="O87" s="1095"/>
      <c r="P87" s="1095"/>
      <c r="Q87" s="1095"/>
      <c r="R87" s="1095"/>
      <c r="S87" s="1095"/>
      <c r="T87" s="1095"/>
    </row>
    <row r="88" spans="1:20" ht="18" x14ac:dyDescent="0.35">
      <c r="A88" s="1054"/>
      <c r="B88" s="1095"/>
      <c r="C88" s="1095"/>
      <c r="D88" s="1095"/>
      <c r="E88" s="1095"/>
      <c r="F88" s="1095"/>
      <c r="G88" s="1095"/>
      <c r="H88" s="1095"/>
      <c r="I88" s="1095"/>
      <c r="J88" s="1095"/>
      <c r="K88" s="1095"/>
      <c r="L88" s="1095"/>
      <c r="M88" s="1095"/>
      <c r="N88" s="1095"/>
      <c r="O88" s="1095"/>
      <c r="P88" s="1095"/>
      <c r="Q88" s="1095"/>
      <c r="R88" s="1095"/>
      <c r="S88" s="1095"/>
      <c r="T88" s="1095"/>
    </row>
    <row r="89" spans="1:20" ht="18" x14ac:dyDescent="0.35">
      <c r="A89" s="1054"/>
      <c r="B89" s="1095"/>
      <c r="C89" s="1095"/>
      <c r="D89" s="1095"/>
      <c r="E89" s="1095"/>
      <c r="F89" s="1095"/>
      <c r="G89" s="1095"/>
      <c r="H89" s="1095"/>
      <c r="I89" s="1095"/>
      <c r="J89" s="1095"/>
      <c r="K89" s="1095"/>
      <c r="L89" s="1095"/>
      <c r="M89" s="1095"/>
      <c r="N89" s="1095"/>
      <c r="O89" s="1095"/>
      <c r="P89" s="1095"/>
      <c r="Q89" s="1095"/>
      <c r="R89" s="1095"/>
      <c r="S89" s="1095"/>
      <c r="T89" s="1095"/>
    </row>
    <row r="90" spans="1:20" ht="18" x14ac:dyDescent="0.35">
      <c r="A90" s="1054"/>
      <c r="B90" s="1095"/>
      <c r="C90" s="1095"/>
      <c r="D90" s="1095"/>
      <c r="E90" s="1095"/>
      <c r="F90" s="1095"/>
      <c r="G90" s="1095"/>
      <c r="H90" s="1095"/>
      <c r="I90" s="1095"/>
      <c r="J90" s="1095"/>
      <c r="K90" s="1095"/>
      <c r="L90" s="1095"/>
      <c r="M90" s="1095"/>
      <c r="N90" s="1095"/>
      <c r="O90" s="1095"/>
      <c r="P90" s="1095"/>
      <c r="Q90" s="1095"/>
      <c r="R90" s="1095"/>
      <c r="S90" s="1095"/>
      <c r="T90" s="1095"/>
    </row>
    <row r="91" spans="1:20" ht="18" x14ac:dyDescent="0.35">
      <c r="A91" s="1054"/>
      <c r="B91" s="1095"/>
      <c r="C91" s="1095"/>
      <c r="D91" s="1095"/>
      <c r="E91" s="1095"/>
      <c r="F91" s="1095"/>
      <c r="G91" s="1095"/>
      <c r="H91" s="1095"/>
      <c r="I91" s="1095"/>
      <c r="J91" s="1095"/>
      <c r="K91" s="1095"/>
      <c r="L91" s="1095"/>
      <c r="M91" s="1095"/>
      <c r="N91" s="1095"/>
      <c r="O91" s="1095"/>
      <c r="P91" s="1095"/>
      <c r="Q91" s="1095"/>
      <c r="R91" s="1095"/>
      <c r="S91" s="1095"/>
      <c r="T91" s="1095"/>
    </row>
    <row r="92" spans="1:20" ht="18" x14ac:dyDescent="0.35">
      <c r="A92" s="1054"/>
      <c r="B92" s="1095"/>
      <c r="C92" s="1095"/>
      <c r="D92" s="1095"/>
      <c r="E92" s="1095"/>
      <c r="F92" s="1095"/>
      <c r="G92" s="1095"/>
      <c r="H92" s="1095"/>
      <c r="I92" s="1095"/>
      <c r="J92" s="1095"/>
      <c r="K92" s="1095"/>
      <c r="L92" s="1095"/>
      <c r="M92" s="1095"/>
      <c r="N92" s="1095"/>
      <c r="O92" s="1095"/>
      <c r="P92" s="1095"/>
      <c r="Q92" s="1095"/>
      <c r="R92" s="1095"/>
      <c r="S92" s="1095"/>
      <c r="T92" s="1095"/>
    </row>
    <row r="93" spans="1:20" ht="18" x14ac:dyDescent="0.35">
      <c r="A93" s="1054"/>
      <c r="B93" s="1095"/>
      <c r="C93" s="1095"/>
      <c r="D93" s="1095"/>
      <c r="E93" s="1095"/>
      <c r="F93" s="1095"/>
      <c r="G93" s="1095"/>
      <c r="H93" s="1095"/>
      <c r="I93" s="1095"/>
      <c r="J93" s="1095"/>
      <c r="K93" s="1095"/>
      <c r="L93" s="1095"/>
      <c r="M93" s="1095"/>
      <c r="N93" s="1095"/>
      <c r="O93" s="1095"/>
      <c r="P93" s="1095"/>
      <c r="Q93" s="1095"/>
      <c r="R93" s="1095"/>
      <c r="S93" s="1095"/>
      <c r="T93" s="1095"/>
    </row>
    <row r="94" spans="1:20" ht="18" x14ac:dyDescent="0.35">
      <c r="A94" s="1054"/>
      <c r="B94" s="1095"/>
      <c r="C94" s="1095"/>
      <c r="D94" s="1095"/>
      <c r="E94" s="1095"/>
      <c r="F94" s="1095"/>
      <c r="G94" s="1095"/>
      <c r="H94" s="1095"/>
      <c r="I94" s="1095"/>
      <c r="J94" s="1095"/>
      <c r="K94" s="1095"/>
      <c r="L94" s="1095"/>
      <c r="M94" s="1095"/>
      <c r="N94" s="1095"/>
      <c r="O94" s="1095"/>
      <c r="P94" s="1095"/>
      <c r="Q94" s="1095"/>
      <c r="R94" s="1095"/>
      <c r="S94" s="1095"/>
      <c r="T94" s="1095"/>
    </row>
    <row r="95" spans="1:20" ht="18" x14ac:dyDescent="0.35">
      <c r="A95" s="1054"/>
      <c r="B95" s="1095"/>
      <c r="C95" s="1095"/>
      <c r="D95" s="1095"/>
      <c r="E95" s="1095"/>
      <c r="F95" s="1095"/>
      <c r="G95" s="1095"/>
      <c r="H95" s="1095"/>
      <c r="I95" s="1095"/>
      <c r="J95" s="1095"/>
      <c r="K95" s="1095"/>
      <c r="L95" s="1095"/>
      <c r="M95" s="1095"/>
      <c r="N95" s="1095"/>
      <c r="O95" s="1095"/>
      <c r="P95" s="1095"/>
      <c r="Q95" s="1095"/>
      <c r="R95" s="1095"/>
      <c r="S95" s="1095"/>
      <c r="T95" s="1095"/>
    </row>
    <row r="96" spans="1:20" ht="18" x14ac:dyDescent="0.35">
      <c r="A96" s="1054"/>
      <c r="B96" s="1095"/>
      <c r="C96" s="1095"/>
      <c r="D96" s="1095"/>
      <c r="E96" s="1095"/>
      <c r="F96" s="1095"/>
      <c r="G96" s="1095"/>
      <c r="H96" s="1095"/>
      <c r="I96" s="1095"/>
      <c r="J96" s="1095"/>
      <c r="K96" s="1095"/>
      <c r="L96" s="1095"/>
      <c r="M96" s="1095"/>
      <c r="N96" s="1095"/>
      <c r="O96" s="1095"/>
      <c r="P96" s="1095"/>
      <c r="Q96" s="1095"/>
      <c r="R96" s="1095"/>
      <c r="S96" s="1095"/>
      <c r="T96" s="1095"/>
    </row>
    <row r="97" spans="1:20" ht="18" x14ac:dyDescent="0.35">
      <c r="A97" s="1054"/>
      <c r="B97" s="1095"/>
      <c r="C97" s="1095"/>
      <c r="D97" s="1095"/>
      <c r="E97" s="1095"/>
      <c r="F97" s="1095"/>
      <c r="G97" s="1095"/>
      <c r="H97" s="1095"/>
      <c r="I97" s="1095"/>
      <c r="J97" s="1095"/>
      <c r="K97" s="1095"/>
      <c r="L97" s="1095"/>
      <c r="M97" s="1095"/>
      <c r="N97" s="1095"/>
      <c r="O97" s="1095"/>
      <c r="P97" s="1095"/>
      <c r="Q97" s="1095"/>
      <c r="R97" s="1095"/>
      <c r="S97" s="1095"/>
      <c r="T97" s="1095"/>
    </row>
    <row r="98" spans="1:20" ht="18" x14ac:dyDescent="0.35">
      <c r="A98" s="1054"/>
      <c r="B98" s="1095"/>
      <c r="C98" s="1095"/>
      <c r="D98" s="1095"/>
      <c r="E98" s="1095"/>
      <c r="F98" s="1095"/>
      <c r="G98" s="1095"/>
      <c r="H98" s="1095"/>
      <c r="I98" s="1095"/>
      <c r="J98" s="1095"/>
      <c r="K98" s="1095"/>
      <c r="L98" s="1095"/>
      <c r="M98" s="1095"/>
      <c r="N98" s="1095"/>
      <c r="O98" s="1095"/>
      <c r="P98" s="1095"/>
      <c r="Q98" s="1095"/>
      <c r="R98" s="1095"/>
      <c r="S98" s="1095"/>
      <c r="T98" s="1095"/>
    </row>
    <row r="99" spans="1:20" ht="18" x14ac:dyDescent="0.35">
      <c r="A99" s="1054"/>
      <c r="B99" s="1095"/>
      <c r="C99" s="1095"/>
      <c r="D99" s="1095"/>
      <c r="E99" s="1095"/>
      <c r="F99" s="1095"/>
      <c r="G99" s="1095"/>
      <c r="H99" s="1095"/>
      <c r="I99" s="1095"/>
      <c r="J99" s="1095"/>
      <c r="K99" s="1095"/>
      <c r="L99" s="1095"/>
      <c r="M99" s="1095"/>
      <c r="N99" s="1095"/>
      <c r="O99" s="1095"/>
      <c r="P99" s="1095"/>
      <c r="Q99" s="1095"/>
      <c r="R99" s="1095"/>
      <c r="S99" s="1095"/>
      <c r="T99" s="1095"/>
    </row>
    <row r="100" spans="1:20" ht="18" x14ac:dyDescent="0.35">
      <c r="A100" s="1054"/>
      <c r="B100" s="1095"/>
      <c r="C100" s="1095"/>
      <c r="D100" s="1095"/>
      <c r="E100" s="1095"/>
      <c r="F100" s="1095"/>
      <c r="G100" s="1095"/>
      <c r="H100" s="1095"/>
      <c r="I100" s="1095"/>
      <c r="J100" s="1095"/>
      <c r="K100" s="1095"/>
      <c r="L100" s="1095"/>
      <c r="M100" s="1095"/>
      <c r="N100" s="1095"/>
      <c r="O100" s="1095"/>
      <c r="P100" s="1095"/>
      <c r="Q100" s="1095"/>
      <c r="R100" s="1095"/>
      <c r="S100" s="1095"/>
      <c r="T100" s="1095"/>
    </row>
    <row r="101" spans="1:20" ht="18" x14ac:dyDescent="0.35">
      <c r="A101" s="1054"/>
      <c r="B101" s="1095"/>
      <c r="C101" s="1095"/>
      <c r="D101" s="1095"/>
      <c r="E101" s="1095"/>
      <c r="F101" s="1095"/>
      <c r="G101" s="1095"/>
      <c r="H101" s="1095"/>
      <c r="I101" s="1095"/>
      <c r="J101" s="1095"/>
      <c r="K101" s="1095"/>
      <c r="L101" s="1095"/>
      <c r="M101" s="1095"/>
      <c r="N101" s="1095"/>
      <c r="O101" s="1095"/>
      <c r="P101" s="1095"/>
      <c r="Q101" s="1095"/>
      <c r="R101" s="1095"/>
      <c r="S101" s="1095"/>
      <c r="T101" s="1095"/>
    </row>
    <row r="102" spans="1:20" ht="18" x14ac:dyDescent="0.35">
      <c r="A102" s="1054"/>
      <c r="B102" s="1095"/>
      <c r="C102" s="1095"/>
      <c r="D102" s="1095"/>
      <c r="E102" s="1095"/>
      <c r="F102" s="1095"/>
      <c r="G102" s="1095"/>
      <c r="H102" s="1095"/>
      <c r="I102" s="1095"/>
      <c r="J102" s="1095"/>
      <c r="K102" s="1095"/>
      <c r="L102" s="1095"/>
      <c r="M102" s="1095"/>
      <c r="N102" s="1095"/>
      <c r="O102" s="1095"/>
      <c r="P102" s="1095"/>
      <c r="Q102" s="1095"/>
      <c r="R102" s="1095"/>
      <c r="S102" s="1095"/>
      <c r="T102" s="1095"/>
    </row>
    <row r="103" spans="1:20" ht="18" x14ac:dyDescent="0.35">
      <c r="A103" s="1054"/>
      <c r="B103" s="1095"/>
      <c r="C103" s="1095"/>
      <c r="D103" s="1095"/>
      <c r="E103" s="1095"/>
      <c r="F103" s="1095"/>
      <c r="G103" s="1095"/>
      <c r="H103" s="1095"/>
      <c r="I103" s="1095"/>
      <c r="J103" s="1095"/>
      <c r="K103" s="1095"/>
      <c r="L103" s="1095"/>
      <c r="M103" s="1095"/>
      <c r="N103" s="1095"/>
      <c r="O103" s="1095"/>
      <c r="P103" s="1095"/>
      <c r="Q103" s="1095"/>
      <c r="R103" s="1095"/>
      <c r="S103" s="1095"/>
      <c r="T103" s="1095"/>
    </row>
    <row r="104" spans="1:20" ht="18" x14ac:dyDescent="0.35">
      <c r="A104" s="1054"/>
      <c r="B104" s="1095"/>
      <c r="C104" s="1095"/>
      <c r="D104" s="1095"/>
      <c r="E104" s="1095"/>
      <c r="F104" s="1095"/>
      <c r="G104" s="1095"/>
      <c r="H104" s="1095"/>
      <c r="I104" s="1095"/>
      <c r="J104" s="1095"/>
      <c r="K104" s="1095"/>
      <c r="L104" s="1095"/>
      <c r="M104" s="1095"/>
      <c r="N104" s="1095"/>
      <c r="O104" s="1095"/>
      <c r="P104" s="1095"/>
      <c r="Q104" s="1095"/>
      <c r="R104" s="1095"/>
      <c r="S104" s="1095"/>
      <c r="T104" s="1095"/>
    </row>
    <row r="105" spans="1:20" ht="18" x14ac:dyDescent="0.35">
      <c r="A105" s="1054"/>
      <c r="B105" s="1095"/>
      <c r="C105" s="1095"/>
      <c r="D105" s="1095"/>
      <c r="E105" s="1095"/>
      <c r="F105" s="1095"/>
      <c r="G105" s="1095"/>
      <c r="H105" s="1095"/>
      <c r="I105" s="1095"/>
      <c r="J105" s="1095"/>
      <c r="K105" s="1095"/>
      <c r="L105" s="1095"/>
      <c r="M105" s="1095"/>
      <c r="N105" s="1095"/>
      <c r="O105" s="1095"/>
      <c r="P105" s="1095"/>
      <c r="Q105" s="1095"/>
      <c r="R105" s="1095"/>
      <c r="S105" s="1095"/>
      <c r="T105" s="1095"/>
    </row>
    <row r="106" spans="1:20" ht="18" x14ac:dyDescent="0.35">
      <c r="A106" s="1054"/>
      <c r="B106" s="1095"/>
      <c r="C106" s="1095"/>
      <c r="D106" s="1095"/>
      <c r="E106" s="1095"/>
      <c r="F106" s="1095"/>
      <c r="G106" s="1095"/>
      <c r="H106" s="1095"/>
      <c r="I106" s="1095"/>
      <c r="J106" s="1095"/>
      <c r="K106" s="1095"/>
      <c r="L106" s="1095"/>
      <c r="M106" s="1095"/>
      <c r="N106" s="1095"/>
      <c r="O106" s="1095"/>
      <c r="P106" s="1095"/>
      <c r="Q106" s="1095"/>
      <c r="R106" s="1095"/>
      <c r="S106" s="1095"/>
      <c r="T106" s="1095"/>
    </row>
  </sheetData>
  <mergeCells count="26">
    <mergeCell ref="A1:V1"/>
    <mergeCell ref="A2:A6"/>
    <mergeCell ref="B2:S2"/>
    <mergeCell ref="T2:V2"/>
    <mergeCell ref="X2:Y3"/>
    <mergeCell ref="B3:J3"/>
    <mergeCell ref="K3:S3"/>
    <mergeCell ref="T3:V3"/>
    <mergeCell ref="B4:B6"/>
    <mergeCell ref="C4:C6"/>
    <mergeCell ref="Y4:Y6"/>
    <mergeCell ref="E5:G5"/>
    <mergeCell ref="H5:J5"/>
    <mergeCell ref="N5:P5"/>
    <mergeCell ref="Q5:S5"/>
    <mergeCell ref="E4:J4"/>
    <mergeCell ref="K4:K6"/>
    <mergeCell ref="L4:L6"/>
    <mergeCell ref="M4:M6"/>
    <mergeCell ref="N4:S4"/>
    <mergeCell ref="A50:V50"/>
    <mergeCell ref="T4:T6"/>
    <mergeCell ref="U4:U6"/>
    <mergeCell ref="V4:V6"/>
    <mergeCell ref="X4:X6"/>
    <mergeCell ref="D4:D6"/>
  </mergeCells>
  <conditionalFormatting sqref="H16:J16 Q16:S16">
    <cfRule type="cellIs" dxfId="7" priority="8" operator="lessThanOrEqual">
      <formula>0</formula>
    </cfRule>
  </conditionalFormatting>
  <conditionalFormatting sqref="H31:M31">
    <cfRule type="cellIs" dxfId="6" priority="7" operator="lessThanOrEqual">
      <formula>0</formula>
    </cfRule>
  </conditionalFormatting>
  <conditionalFormatting sqref="Q31:R31 T31:U31">
    <cfRule type="cellIs" dxfId="5" priority="6" operator="lessThanOrEqual">
      <formula>0</formula>
    </cfRule>
  </conditionalFormatting>
  <conditionalFormatting sqref="H36:J36">
    <cfRule type="cellIs" dxfId="4" priority="5" operator="lessThanOrEqual">
      <formula>0</formula>
    </cfRule>
  </conditionalFormatting>
  <conditionalFormatting sqref="Q36:S36">
    <cfRule type="cellIs" dxfId="3" priority="4" operator="lessThanOrEqual">
      <formula>0</formula>
    </cfRule>
  </conditionalFormatting>
  <conditionalFormatting sqref="X31">
    <cfRule type="cellIs" dxfId="2" priority="3" operator="lessThanOrEqual">
      <formula>0</formula>
    </cfRule>
  </conditionalFormatting>
  <conditionalFormatting sqref="B8:Y46">
    <cfRule type="cellIs" dxfId="1" priority="2" operator="equal">
      <formula>0</formula>
    </cfRule>
  </conditionalFormatting>
  <conditionalFormatting sqref="X33:X38">
    <cfRule type="cellIs" dxfId="0" priority="1" operator="lessThanOrEqual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"/>
  <sheetViews>
    <sheetView workbookViewId="0">
      <selection sqref="A1:F1"/>
    </sheetView>
  </sheetViews>
  <sheetFormatPr defaultColWidth="8.33203125" defaultRowHeight="13.2" x14ac:dyDescent="0.25"/>
  <cols>
    <col min="1" max="1" width="50.88671875" style="1540" bestFit="1" customWidth="1"/>
    <col min="2" max="2" width="5.21875" style="1544" customWidth="1"/>
    <col min="3" max="5" width="14.6640625" style="1540" customWidth="1"/>
    <col min="6" max="6" width="17" style="1540" customWidth="1"/>
    <col min="7" max="7" width="8.33203125" style="1540" customWidth="1"/>
    <col min="8" max="256" width="8.33203125" style="1540"/>
    <col min="257" max="257" width="50.88671875" style="1540" bestFit="1" customWidth="1"/>
    <col min="258" max="258" width="5.21875" style="1540" customWidth="1"/>
    <col min="259" max="261" width="14.6640625" style="1540" customWidth="1"/>
    <col min="262" max="262" width="17" style="1540" customWidth="1"/>
    <col min="263" max="263" width="8.33203125" style="1540" customWidth="1"/>
    <col min="264" max="512" width="8.33203125" style="1540"/>
    <col min="513" max="513" width="50.88671875" style="1540" bestFit="1" customWidth="1"/>
    <col min="514" max="514" width="5.21875" style="1540" customWidth="1"/>
    <col min="515" max="517" width="14.6640625" style="1540" customWidth="1"/>
    <col min="518" max="518" width="17" style="1540" customWidth="1"/>
    <col min="519" max="519" width="8.33203125" style="1540" customWidth="1"/>
    <col min="520" max="768" width="8.33203125" style="1540"/>
    <col min="769" max="769" width="50.88671875" style="1540" bestFit="1" customWidth="1"/>
    <col min="770" max="770" width="5.21875" style="1540" customWidth="1"/>
    <col min="771" max="773" width="14.6640625" style="1540" customWidth="1"/>
    <col min="774" max="774" width="17" style="1540" customWidth="1"/>
    <col min="775" max="775" width="8.33203125" style="1540" customWidth="1"/>
    <col min="776" max="1024" width="8.33203125" style="1540"/>
    <col min="1025" max="1025" width="50.88671875" style="1540" bestFit="1" customWidth="1"/>
    <col min="1026" max="1026" width="5.21875" style="1540" customWidth="1"/>
    <col min="1027" max="1029" width="14.6640625" style="1540" customWidth="1"/>
    <col min="1030" max="1030" width="17" style="1540" customWidth="1"/>
    <col min="1031" max="1031" width="8.33203125" style="1540" customWidth="1"/>
    <col min="1032" max="1280" width="8.33203125" style="1540"/>
    <col min="1281" max="1281" width="50.88671875" style="1540" bestFit="1" customWidth="1"/>
    <col min="1282" max="1282" width="5.21875" style="1540" customWidth="1"/>
    <col min="1283" max="1285" width="14.6640625" style="1540" customWidth="1"/>
    <col min="1286" max="1286" width="17" style="1540" customWidth="1"/>
    <col min="1287" max="1287" width="8.33203125" style="1540" customWidth="1"/>
    <col min="1288" max="1536" width="8.33203125" style="1540"/>
    <col min="1537" max="1537" width="50.88671875" style="1540" bestFit="1" customWidth="1"/>
    <col min="1538" max="1538" width="5.21875" style="1540" customWidth="1"/>
    <col min="1539" max="1541" width="14.6640625" style="1540" customWidth="1"/>
    <col min="1542" max="1542" width="17" style="1540" customWidth="1"/>
    <col min="1543" max="1543" width="8.33203125" style="1540" customWidth="1"/>
    <col min="1544" max="1792" width="8.33203125" style="1540"/>
    <col min="1793" max="1793" width="50.88671875" style="1540" bestFit="1" customWidth="1"/>
    <col min="1794" max="1794" width="5.21875" style="1540" customWidth="1"/>
    <col min="1795" max="1797" width="14.6640625" style="1540" customWidth="1"/>
    <col min="1798" max="1798" width="17" style="1540" customWidth="1"/>
    <col min="1799" max="1799" width="8.33203125" style="1540" customWidth="1"/>
    <col min="1800" max="2048" width="8.33203125" style="1540"/>
    <col min="2049" max="2049" width="50.88671875" style="1540" bestFit="1" customWidth="1"/>
    <col min="2050" max="2050" width="5.21875" style="1540" customWidth="1"/>
    <col min="2051" max="2053" width="14.6640625" style="1540" customWidth="1"/>
    <col min="2054" max="2054" width="17" style="1540" customWidth="1"/>
    <col min="2055" max="2055" width="8.33203125" style="1540" customWidth="1"/>
    <col min="2056" max="2304" width="8.33203125" style="1540"/>
    <col min="2305" max="2305" width="50.88671875" style="1540" bestFit="1" customWidth="1"/>
    <col min="2306" max="2306" width="5.21875" style="1540" customWidth="1"/>
    <col min="2307" max="2309" width="14.6640625" style="1540" customWidth="1"/>
    <col min="2310" max="2310" width="17" style="1540" customWidth="1"/>
    <col min="2311" max="2311" width="8.33203125" style="1540" customWidth="1"/>
    <col min="2312" max="2560" width="8.33203125" style="1540"/>
    <col min="2561" max="2561" width="50.88671875" style="1540" bestFit="1" customWidth="1"/>
    <col min="2562" max="2562" width="5.21875" style="1540" customWidth="1"/>
    <col min="2563" max="2565" width="14.6640625" style="1540" customWidth="1"/>
    <col min="2566" max="2566" width="17" style="1540" customWidth="1"/>
    <col min="2567" max="2567" width="8.33203125" style="1540" customWidth="1"/>
    <col min="2568" max="2816" width="8.33203125" style="1540"/>
    <col min="2817" max="2817" width="50.88671875" style="1540" bestFit="1" customWidth="1"/>
    <col min="2818" max="2818" width="5.21875" style="1540" customWidth="1"/>
    <col min="2819" max="2821" width="14.6640625" style="1540" customWidth="1"/>
    <col min="2822" max="2822" width="17" style="1540" customWidth="1"/>
    <col min="2823" max="2823" width="8.33203125" style="1540" customWidth="1"/>
    <col min="2824" max="3072" width="8.33203125" style="1540"/>
    <col min="3073" max="3073" width="50.88671875" style="1540" bestFit="1" customWidth="1"/>
    <col min="3074" max="3074" width="5.21875" style="1540" customWidth="1"/>
    <col min="3075" max="3077" width="14.6640625" style="1540" customWidth="1"/>
    <col min="3078" max="3078" width="17" style="1540" customWidth="1"/>
    <col min="3079" max="3079" width="8.33203125" style="1540" customWidth="1"/>
    <col min="3080" max="3328" width="8.33203125" style="1540"/>
    <col min="3329" max="3329" width="50.88671875" style="1540" bestFit="1" customWidth="1"/>
    <col min="3330" max="3330" width="5.21875" style="1540" customWidth="1"/>
    <col min="3331" max="3333" width="14.6640625" style="1540" customWidth="1"/>
    <col min="3334" max="3334" width="17" style="1540" customWidth="1"/>
    <col min="3335" max="3335" width="8.33203125" style="1540" customWidth="1"/>
    <col min="3336" max="3584" width="8.33203125" style="1540"/>
    <col min="3585" max="3585" width="50.88671875" style="1540" bestFit="1" customWidth="1"/>
    <col min="3586" max="3586" width="5.21875" style="1540" customWidth="1"/>
    <col min="3587" max="3589" width="14.6640625" style="1540" customWidth="1"/>
    <col min="3590" max="3590" width="17" style="1540" customWidth="1"/>
    <col min="3591" max="3591" width="8.33203125" style="1540" customWidth="1"/>
    <col min="3592" max="3840" width="8.33203125" style="1540"/>
    <col min="3841" max="3841" width="50.88671875" style="1540" bestFit="1" customWidth="1"/>
    <col min="3842" max="3842" width="5.21875" style="1540" customWidth="1"/>
    <col min="3843" max="3845" width="14.6640625" style="1540" customWidth="1"/>
    <col min="3846" max="3846" width="17" style="1540" customWidth="1"/>
    <col min="3847" max="3847" width="8.33203125" style="1540" customWidth="1"/>
    <col min="3848" max="4096" width="8.33203125" style="1540"/>
    <col min="4097" max="4097" width="50.88671875" style="1540" bestFit="1" customWidth="1"/>
    <col min="4098" max="4098" width="5.21875" style="1540" customWidth="1"/>
    <col min="4099" max="4101" width="14.6640625" style="1540" customWidth="1"/>
    <col min="4102" max="4102" width="17" style="1540" customWidth="1"/>
    <col min="4103" max="4103" width="8.33203125" style="1540" customWidth="1"/>
    <col min="4104" max="4352" width="8.33203125" style="1540"/>
    <col min="4353" max="4353" width="50.88671875" style="1540" bestFit="1" customWidth="1"/>
    <col min="4354" max="4354" width="5.21875" style="1540" customWidth="1"/>
    <col min="4355" max="4357" width="14.6640625" style="1540" customWidth="1"/>
    <col min="4358" max="4358" width="17" style="1540" customWidth="1"/>
    <col min="4359" max="4359" width="8.33203125" style="1540" customWidth="1"/>
    <col min="4360" max="4608" width="8.33203125" style="1540"/>
    <col min="4609" max="4609" width="50.88671875" style="1540" bestFit="1" customWidth="1"/>
    <col min="4610" max="4610" width="5.21875" style="1540" customWidth="1"/>
    <col min="4611" max="4613" width="14.6640625" style="1540" customWidth="1"/>
    <col min="4614" max="4614" width="17" style="1540" customWidth="1"/>
    <col min="4615" max="4615" width="8.33203125" style="1540" customWidth="1"/>
    <col min="4616" max="4864" width="8.33203125" style="1540"/>
    <col min="4865" max="4865" width="50.88671875" style="1540" bestFit="1" customWidth="1"/>
    <col min="4866" max="4866" width="5.21875" style="1540" customWidth="1"/>
    <col min="4867" max="4869" width="14.6640625" style="1540" customWidth="1"/>
    <col min="4870" max="4870" width="17" style="1540" customWidth="1"/>
    <col min="4871" max="4871" width="8.33203125" style="1540" customWidth="1"/>
    <col min="4872" max="5120" width="8.33203125" style="1540"/>
    <col min="5121" max="5121" width="50.88671875" style="1540" bestFit="1" customWidth="1"/>
    <col min="5122" max="5122" width="5.21875" style="1540" customWidth="1"/>
    <col min="5123" max="5125" width="14.6640625" style="1540" customWidth="1"/>
    <col min="5126" max="5126" width="17" style="1540" customWidth="1"/>
    <col min="5127" max="5127" width="8.33203125" style="1540" customWidth="1"/>
    <col min="5128" max="5376" width="8.33203125" style="1540"/>
    <col min="5377" max="5377" width="50.88671875" style="1540" bestFit="1" customWidth="1"/>
    <col min="5378" max="5378" width="5.21875" style="1540" customWidth="1"/>
    <col min="5379" max="5381" width="14.6640625" style="1540" customWidth="1"/>
    <col min="5382" max="5382" width="17" style="1540" customWidth="1"/>
    <col min="5383" max="5383" width="8.33203125" style="1540" customWidth="1"/>
    <col min="5384" max="5632" width="8.33203125" style="1540"/>
    <col min="5633" max="5633" width="50.88671875" style="1540" bestFit="1" customWidth="1"/>
    <col min="5634" max="5634" width="5.21875" style="1540" customWidth="1"/>
    <col min="5635" max="5637" width="14.6640625" style="1540" customWidth="1"/>
    <col min="5638" max="5638" width="17" style="1540" customWidth="1"/>
    <col min="5639" max="5639" width="8.33203125" style="1540" customWidth="1"/>
    <col min="5640" max="5888" width="8.33203125" style="1540"/>
    <col min="5889" max="5889" width="50.88671875" style="1540" bestFit="1" customWidth="1"/>
    <col min="5890" max="5890" width="5.21875" style="1540" customWidth="1"/>
    <col min="5891" max="5893" width="14.6640625" style="1540" customWidth="1"/>
    <col min="5894" max="5894" width="17" style="1540" customWidth="1"/>
    <col min="5895" max="5895" width="8.33203125" style="1540" customWidth="1"/>
    <col min="5896" max="6144" width="8.33203125" style="1540"/>
    <col min="6145" max="6145" width="50.88671875" style="1540" bestFit="1" customWidth="1"/>
    <col min="6146" max="6146" width="5.21875" style="1540" customWidth="1"/>
    <col min="6147" max="6149" width="14.6640625" style="1540" customWidth="1"/>
    <col min="6150" max="6150" width="17" style="1540" customWidth="1"/>
    <col min="6151" max="6151" width="8.33203125" style="1540" customWidth="1"/>
    <col min="6152" max="6400" width="8.33203125" style="1540"/>
    <col min="6401" max="6401" width="50.88671875" style="1540" bestFit="1" customWidth="1"/>
    <col min="6402" max="6402" width="5.21875" style="1540" customWidth="1"/>
    <col min="6403" max="6405" width="14.6640625" style="1540" customWidth="1"/>
    <col min="6406" max="6406" width="17" style="1540" customWidth="1"/>
    <col min="6407" max="6407" width="8.33203125" style="1540" customWidth="1"/>
    <col min="6408" max="6656" width="8.33203125" style="1540"/>
    <col min="6657" max="6657" width="50.88671875" style="1540" bestFit="1" customWidth="1"/>
    <col min="6658" max="6658" width="5.21875" style="1540" customWidth="1"/>
    <col min="6659" max="6661" width="14.6640625" style="1540" customWidth="1"/>
    <col min="6662" max="6662" width="17" style="1540" customWidth="1"/>
    <col min="6663" max="6663" width="8.33203125" style="1540" customWidth="1"/>
    <col min="6664" max="6912" width="8.33203125" style="1540"/>
    <col min="6913" max="6913" width="50.88671875" style="1540" bestFit="1" customWidth="1"/>
    <col min="6914" max="6914" width="5.21875" style="1540" customWidth="1"/>
    <col min="6915" max="6917" width="14.6640625" style="1540" customWidth="1"/>
    <col min="6918" max="6918" width="17" style="1540" customWidth="1"/>
    <col min="6919" max="6919" width="8.33203125" style="1540" customWidth="1"/>
    <col min="6920" max="7168" width="8.33203125" style="1540"/>
    <col min="7169" max="7169" width="50.88671875" style="1540" bestFit="1" customWidth="1"/>
    <col min="7170" max="7170" width="5.21875" style="1540" customWidth="1"/>
    <col min="7171" max="7173" width="14.6640625" style="1540" customWidth="1"/>
    <col min="7174" max="7174" width="17" style="1540" customWidth="1"/>
    <col min="7175" max="7175" width="8.33203125" style="1540" customWidth="1"/>
    <col min="7176" max="7424" width="8.33203125" style="1540"/>
    <col min="7425" max="7425" width="50.88671875" style="1540" bestFit="1" customWidth="1"/>
    <col min="7426" max="7426" width="5.21875" style="1540" customWidth="1"/>
    <col min="7427" max="7429" width="14.6640625" style="1540" customWidth="1"/>
    <col min="7430" max="7430" width="17" style="1540" customWidth="1"/>
    <col min="7431" max="7431" width="8.33203125" style="1540" customWidth="1"/>
    <col min="7432" max="7680" width="8.33203125" style="1540"/>
    <col min="7681" max="7681" width="50.88671875" style="1540" bestFit="1" customWidth="1"/>
    <col min="7682" max="7682" width="5.21875" style="1540" customWidth="1"/>
    <col min="7683" max="7685" width="14.6640625" style="1540" customWidth="1"/>
    <col min="7686" max="7686" width="17" style="1540" customWidth="1"/>
    <col min="7687" max="7687" width="8.33203125" style="1540" customWidth="1"/>
    <col min="7688" max="7936" width="8.33203125" style="1540"/>
    <col min="7937" max="7937" width="50.88671875" style="1540" bestFit="1" customWidth="1"/>
    <col min="7938" max="7938" width="5.21875" style="1540" customWidth="1"/>
    <col min="7939" max="7941" width="14.6640625" style="1540" customWidth="1"/>
    <col min="7942" max="7942" width="17" style="1540" customWidth="1"/>
    <col min="7943" max="7943" width="8.33203125" style="1540" customWidth="1"/>
    <col min="7944" max="8192" width="8.33203125" style="1540"/>
    <col min="8193" max="8193" width="50.88671875" style="1540" bestFit="1" customWidth="1"/>
    <col min="8194" max="8194" width="5.21875" style="1540" customWidth="1"/>
    <col min="8195" max="8197" width="14.6640625" style="1540" customWidth="1"/>
    <col min="8198" max="8198" width="17" style="1540" customWidth="1"/>
    <col min="8199" max="8199" width="8.33203125" style="1540" customWidth="1"/>
    <col min="8200" max="8448" width="8.33203125" style="1540"/>
    <col min="8449" max="8449" width="50.88671875" style="1540" bestFit="1" customWidth="1"/>
    <col min="8450" max="8450" width="5.21875" style="1540" customWidth="1"/>
    <col min="8451" max="8453" width="14.6640625" style="1540" customWidth="1"/>
    <col min="8454" max="8454" width="17" style="1540" customWidth="1"/>
    <col min="8455" max="8455" width="8.33203125" style="1540" customWidth="1"/>
    <col min="8456" max="8704" width="8.33203125" style="1540"/>
    <col min="8705" max="8705" width="50.88671875" style="1540" bestFit="1" customWidth="1"/>
    <col min="8706" max="8706" width="5.21875" style="1540" customWidth="1"/>
    <col min="8707" max="8709" width="14.6640625" style="1540" customWidth="1"/>
    <col min="8710" max="8710" width="17" style="1540" customWidth="1"/>
    <col min="8711" max="8711" width="8.33203125" style="1540" customWidth="1"/>
    <col min="8712" max="8960" width="8.33203125" style="1540"/>
    <col min="8961" max="8961" width="50.88671875" style="1540" bestFit="1" customWidth="1"/>
    <col min="8962" max="8962" width="5.21875" style="1540" customWidth="1"/>
    <col min="8963" max="8965" width="14.6640625" style="1540" customWidth="1"/>
    <col min="8966" max="8966" width="17" style="1540" customWidth="1"/>
    <col min="8967" max="8967" width="8.33203125" style="1540" customWidth="1"/>
    <col min="8968" max="9216" width="8.33203125" style="1540"/>
    <col min="9217" max="9217" width="50.88671875" style="1540" bestFit="1" customWidth="1"/>
    <col min="9218" max="9218" width="5.21875" style="1540" customWidth="1"/>
    <col min="9219" max="9221" width="14.6640625" style="1540" customWidth="1"/>
    <col min="9222" max="9222" width="17" style="1540" customWidth="1"/>
    <col min="9223" max="9223" width="8.33203125" style="1540" customWidth="1"/>
    <col min="9224" max="9472" width="8.33203125" style="1540"/>
    <col min="9473" max="9473" width="50.88671875" style="1540" bestFit="1" customWidth="1"/>
    <col min="9474" max="9474" width="5.21875" style="1540" customWidth="1"/>
    <col min="9475" max="9477" width="14.6640625" style="1540" customWidth="1"/>
    <col min="9478" max="9478" width="17" style="1540" customWidth="1"/>
    <col min="9479" max="9479" width="8.33203125" style="1540" customWidth="1"/>
    <col min="9480" max="9728" width="8.33203125" style="1540"/>
    <col min="9729" max="9729" width="50.88671875" style="1540" bestFit="1" customWidth="1"/>
    <col min="9730" max="9730" width="5.21875" style="1540" customWidth="1"/>
    <col min="9731" max="9733" width="14.6640625" style="1540" customWidth="1"/>
    <col min="9734" max="9734" width="17" style="1540" customWidth="1"/>
    <col min="9735" max="9735" width="8.33203125" style="1540" customWidth="1"/>
    <col min="9736" max="9984" width="8.33203125" style="1540"/>
    <col min="9985" max="9985" width="50.88671875" style="1540" bestFit="1" customWidth="1"/>
    <col min="9986" max="9986" width="5.21875" style="1540" customWidth="1"/>
    <col min="9987" max="9989" width="14.6640625" style="1540" customWidth="1"/>
    <col min="9990" max="9990" width="17" style="1540" customWidth="1"/>
    <col min="9991" max="9991" width="8.33203125" style="1540" customWidth="1"/>
    <col min="9992" max="10240" width="8.33203125" style="1540"/>
    <col min="10241" max="10241" width="50.88671875" style="1540" bestFit="1" customWidth="1"/>
    <col min="10242" max="10242" width="5.21875" style="1540" customWidth="1"/>
    <col min="10243" max="10245" width="14.6640625" style="1540" customWidth="1"/>
    <col min="10246" max="10246" width="17" style="1540" customWidth="1"/>
    <col min="10247" max="10247" width="8.33203125" style="1540" customWidth="1"/>
    <col min="10248" max="10496" width="8.33203125" style="1540"/>
    <col min="10497" max="10497" width="50.88671875" style="1540" bestFit="1" customWidth="1"/>
    <col min="10498" max="10498" width="5.21875" style="1540" customWidth="1"/>
    <col min="10499" max="10501" width="14.6640625" style="1540" customWidth="1"/>
    <col min="10502" max="10502" width="17" style="1540" customWidth="1"/>
    <col min="10503" max="10503" width="8.33203125" style="1540" customWidth="1"/>
    <col min="10504" max="10752" width="8.33203125" style="1540"/>
    <col min="10753" max="10753" width="50.88671875" style="1540" bestFit="1" customWidth="1"/>
    <col min="10754" max="10754" width="5.21875" style="1540" customWidth="1"/>
    <col min="10755" max="10757" width="14.6640625" style="1540" customWidth="1"/>
    <col min="10758" max="10758" width="17" style="1540" customWidth="1"/>
    <col min="10759" max="10759" width="8.33203125" style="1540" customWidth="1"/>
    <col min="10760" max="11008" width="8.33203125" style="1540"/>
    <col min="11009" max="11009" width="50.88671875" style="1540" bestFit="1" customWidth="1"/>
    <col min="11010" max="11010" width="5.21875" style="1540" customWidth="1"/>
    <col min="11011" max="11013" width="14.6640625" style="1540" customWidth="1"/>
    <col min="11014" max="11014" width="17" style="1540" customWidth="1"/>
    <col min="11015" max="11015" width="8.33203125" style="1540" customWidth="1"/>
    <col min="11016" max="11264" width="8.33203125" style="1540"/>
    <col min="11265" max="11265" width="50.88671875" style="1540" bestFit="1" customWidth="1"/>
    <col min="11266" max="11266" width="5.21875" style="1540" customWidth="1"/>
    <col min="11267" max="11269" width="14.6640625" style="1540" customWidth="1"/>
    <col min="11270" max="11270" width="17" style="1540" customWidth="1"/>
    <col min="11271" max="11271" width="8.33203125" style="1540" customWidth="1"/>
    <col min="11272" max="11520" width="8.33203125" style="1540"/>
    <col min="11521" max="11521" width="50.88671875" style="1540" bestFit="1" customWidth="1"/>
    <col min="11522" max="11522" width="5.21875" style="1540" customWidth="1"/>
    <col min="11523" max="11525" width="14.6640625" style="1540" customWidth="1"/>
    <col min="11526" max="11526" width="17" style="1540" customWidth="1"/>
    <col min="11527" max="11527" width="8.33203125" style="1540" customWidth="1"/>
    <col min="11528" max="11776" width="8.33203125" style="1540"/>
    <col min="11777" max="11777" width="50.88671875" style="1540" bestFit="1" customWidth="1"/>
    <col min="11778" max="11778" width="5.21875" style="1540" customWidth="1"/>
    <col min="11779" max="11781" width="14.6640625" style="1540" customWidth="1"/>
    <col min="11782" max="11782" width="17" style="1540" customWidth="1"/>
    <col min="11783" max="11783" width="8.33203125" style="1540" customWidth="1"/>
    <col min="11784" max="12032" width="8.33203125" style="1540"/>
    <col min="12033" max="12033" width="50.88671875" style="1540" bestFit="1" customWidth="1"/>
    <col min="12034" max="12034" width="5.21875" style="1540" customWidth="1"/>
    <col min="12035" max="12037" width="14.6640625" style="1540" customWidth="1"/>
    <col min="12038" max="12038" width="17" style="1540" customWidth="1"/>
    <col min="12039" max="12039" width="8.33203125" style="1540" customWidth="1"/>
    <col min="12040" max="12288" width="8.33203125" style="1540"/>
    <col min="12289" max="12289" width="50.88671875" style="1540" bestFit="1" customWidth="1"/>
    <col min="12290" max="12290" width="5.21875" style="1540" customWidth="1"/>
    <col min="12291" max="12293" width="14.6640625" style="1540" customWidth="1"/>
    <col min="12294" max="12294" width="17" style="1540" customWidth="1"/>
    <col min="12295" max="12295" width="8.33203125" style="1540" customWidth="1"/>
    <col min="12296" max="12544" width="8.33203125" style="1540"/>
    <col min="12545" max="12545" width="50.88671875" style="1540" bestFit="1" customWidth="1"/>
    <col min="12546" max="12546" width="5.21875" style="1540" customWidth="1"/>
    <col min="12547" max="12549" width="14.6640625" style="1540" customWidth="1"/>
    <col min="12550" max="12550" width="17" style="1540" customWidth="1"/>
    <col min="12551" max="12551" width="8.33203125" style="1540" customWidth="1"/>
    <col min="12552" max="12800" width="8.33203125" style="1540"/>
    <col min="12801" max="12801" width="50.88671875" style="1540" bestFit="1" customWidth="1"/>
    <col min="12802" max="12802" width="5.21875" style="1540" customWidth="1"/>
    <col min="12803" max="12805" width="14.6640625" style="1540" customWidth="1"/>
    <col min="12806" max="12806" width="17" style="1540" customWidth="1"/>
    <col min="12807" max="12807" width="8.33203125" style="1540" customWidth="1"/>
    <col min="12808" max="13056" width="8.33203125" style="1540"/>
    <col min="13057" max="13057" width="50.88671875" style="1540" bestFit="1" customWidth="1"/>
    <col min="13058" max="13058" width="5.21875" style="1540" customWidth="1"/>
    <col min="13059" max="13061" width="14.6640625" style="1540" customWidth="1"/>
    <col min="13062" max="13062" width="17" style="1540" customWidth="1"/>
    <col min="13063" max="13063" width="8.33203125" style="1540" customWidth="1"/>
    <col min="13064" max="13312" width="8.33203125" style="1540"/>
    <col min="13313" max="13313" width="50.88671875" style="1540" bestFit="1" customWidth="1"/>
    <col min="13314" max="13314" width="5.21875" style="1540" customWidth="1"/>
    <col min="13315" max="13317" width="14.6640625" style="1540" customWidth="1"/>
    <col min="13318" max="13318" width="17" style="1540" customWidth="1"/>
    <col min="13319" max="13319" width="8.33203125" style="1540" customWidth="1"/>
    <col min="13320" max="13568" width="8.33203125" style="1540"/>
    <col min="13569" max="13569" width="50.88671875" style="1540" bestFit="1" customWidth="1"/>
    <col min="13570" max="13570" width="5.21875" style="1540" customWidth="1"/>
    <col min="13571" max="13573" width="14.6640625" style="1540" customWidth="1"/>
    <col min="13574" max="13574" width="17" style="1540" customWidth="1"/>
    <col min="13575" max="13575" width="8.33203125" style="1540" customWidth="1"/>
    <col min="13576" max="13824" width="8.33203125" style="1540"/>
    <col min="13825" max="13825" width="50.88671875" style="1540" bestFit="1" customWidth="1"/>
    <col min="13826" max="13826" width="5.21875" style="1540" customWidth="1"/>
    <col min="13827" max="13829" width="14.6640625" style="1540" customWidth="1"/>
    <col min="13830" max="13830" width="17" style="1540" customWidth="1"/>
    <col min="13831" max="13831" width="8.33203125" style="1540" customWidth="1"/>
    <col min="13832" max="14080" width="8.33203125" style="1540"/>
    <col min="14081" max="14081" width="50.88671875" style="1540" bestFit="1" customWidth="1"/>
    <col min="14082" max="14082" width="5.21875" style="1540" customWidth="1"/>
    <col min="14083" max="14085" width="14.6640625" style="1540" customWidth="1"/>
    <col min="14086" max="14086" width="17" style="1540" customWidth="1"/>
    <col min="14087" max="14087" width="8.33203125" style="1540" customWidth="1"/>
    <col min="14088" max="14336" width="8.33203125" style="1540"/>
    <col min="14337" max="14337" width="50.88671875" style="1540" bestFit="1" customWidth="1"/>
    <col min="14338" max="14338" width="5.21875" style="1540" customWidth="1"/>
    <col min="14339" max="14341" width="14.6640625" style="1540" customWidth="1"/>
    <col min="14342" max="14342" width="17" style="1540" customWidth="1"/>
    <col min="14343" max="14343" width="8.33203125" style="1540" customWidth="1"/>
    <col min="14344" max="14592" width="8.33203125" style="1540"/>
    <col min="14593" max="14593" width="50.88671875" style="1540" bestFit="1" customWidth="1"/>
    <col min="14594" max="14594" width="5.21875" style="1540" customWidth="1"/>
    <col min="14595" max="14597" width="14.6640625" style="1540" customWidth="1"/>
    <col min="14598" max="14598" width="17" style="1540" customWidth="1"/>
    <col min="14599" max="14599" width="8.33203125" style="1540" customWidth="1"/>
    <col min="14600" max="14848" width="8.33203125" style="1540"/>
    <col min="14849" max="14849" width="50.88671875" style="1540" bestFit="1" customWidth="1"/>
    <col min="14850" max="14850" width="5.21875" style="1540" customWidth="1"/>
    <col min="14851" max="14853" width="14.6640625" style="1540" customWidth="1"/>
    <col min="14854" max="14854" width="17" style="1540" customWidth="1"/>
    <col min="14855" max="14855" width="8.33203125" style="1540" customWidth="1"/>
    <col min="14856" max="15104" width="8.33203125" style="1540"/>
    <col min="15105" max="15105" width="50.88671875" style="1540" bestFit="1" customWidth="1"/>
    <col min="15106" max="15106" width="5.21875" style="1540" customWidth="1"/>
    <col min="15107" max="15109" width="14.6640625" style="1540" customWidth="1"/>
    <col min="15110" max="15110" width="17" style="1540" customWidth="1"/>
    <col min="15111" max="15111" width="8.33203125" style="1540" customWidth="1"/>
    <col min="15112" max="15360" width="8.33203125" style="1540"/>
    <col min="15361" max="15361" width="50.88671875" style="1540" bestFit="1" customWidth="1"/>
    <col min="15362" max="15362" width="5.21875" style="1540" customWidth="1"/>
    <col min="15363" max="15365" width="14.6640625" style="1540" customWidth="1"/>
    <col min="15366" max="15366" width="17" style="1540" customWidth="1"/>
    <col min="15367" max="15367" width="8.33203125" style="1540" customWidth="1"/>
    <col min="15368" max="15616" width="8.33203125" style="1540"/>
    <col min="15617" max="15617" width="50.88671875" style="1540" bestFit="1" customWidth="1"/>
    <col min="15618" max="15618" width="5.21875" style="1540" customWidth="1"/>
    <col min="15619" max="15621" width="14.6640625" style="1540" customWidth="1"/>
    <col min="15622" max="15622" width="17" style="1540" customWidth="1"/>
    <col min="15623" max="15623" width="8.33203125" style="1540" customWidth="1"/>
    <col min="15624" max="15872" width="8.33203125" style="1540"/>
    <col min="15873" max="15873" width="50.88671875" style="1540" bestFit="1" customWidth="1"/>
    <col min="15874" max="15874" width="5.21875" style="1540" customWidth="1"/>
    <col min="15875" max="15877" width="14.6640625" style="1540" customWidth="1"/>
    <col min="15878" max="15878" width="17" style="1540" customWidth="1"/>
    <col min="15879" max="15879" width="8.33203125" style="1540" customWidth="1"/>
    <col min="15880" max="16128" width="8.33203125" style="1540"/>
    <col min="16129" max="16129" width="50.88671875" style="1540" bestFit="1" customWidth="1"/>
    <col min="16130" max="16130" width="5.21875" style="1540" customWidth="1"/>
    <col min="16131" max="16133" width="14.6640625" style="1540" customWidth="1"/>
    <col min="16134" max="16134" width="17" style="1540" customWidth="1"/>
    <col min="16135" max="16135" width="8.33203125" style="1540" customWidth="1"/>
    <col min="16136" max="16384" width="8.33203125" style="1540"/>
  </cols>
  <sheetData>
    <row r="1" spans="1:6" x14ac:dyDescent="0.25">
      <c r="A1" s="1537" t="s">
        <v>1642</v>
      </c>
      <c r="B1" s="1538"/>
      <c r="C1" s="1538"/>
      <c r="D1" s="1538"/>
      <c r="E1" s="1538"/>
      <c r="F1" s="1539"/>
    </row>
    <row r="2" spans="1:6" x14ac:dyDescent="0.25">
      <c r="A2" s="1541" t="s">
        <v>1643</v>
      </c>
      <c r="B2" s="1538"/>
      <c r="C2" s="1538"/>
      <c r="D2" s="1538"/>
      <c r="E2" s="1538"/>
      <c r="F2" s="1539"/>
    </row>
    <row r="3" spans="1:6" x14ac:dyDescent="0.25">
      <c r="A3" s="1542" t="s">
        <v>1644</v>
      </c>
      <c r="B3" s="1539"/>
      <c r="C3" s="1539"/>
      <c r="D3" s="1539"/>
      <c r="E3" s="1539"/>
      <c r="F3" s="1539"/>
    </row>
    <row r="4" spans="1:6" x14ac:dyDescent="0.25">
      <c r="A4" s="1543"/>
      <c r="C4" s="1545"/>
      <c r="D4" s="1546"/>
      <c r="E4" s="1546"/>
    </row>
    <row r="5" spans="1:6" x14ac:dyDescent="0.25">
      <c r="A5" s="1543"/>
      <c r="C5" s="1545"/>
      <c r="D5" s="1546"/>
      <c r="E5" s="1546"/>
    </row>
    <row r="6" spans="1:6" x14ac:dyDescent="0.25">
      <c r="A6" s="1543"/>
      <c r="C6" s="1545"/>
      <c r="D6" s="1546"/>
      <c r="E6" s="1546"/>
    </row>
    <row r="7" spans="1:6" ht="13.8" thickBot="1" x14ac:dyDescent="0.3">
      <c r="A7" s="1543"/>
      <c r="B7" s="1545"/>
      <c r="C7" s="1546"/>
      <c r="D7" s="1546"/>
      <c r="E7" s="1546"/>
    </row>
    <row r="8" spans="1:6" x14ac:dyDescent="0.25">
      <c r="A8" s="1547" t="s">
        <v>220</v>
      </c>
      <c r="B8" s="1548"/>
      <c r="C8" s="1549" t="s">
        <v>417</v>
      </c>
      <c r="D8" s="1550"/>
      <c r="E8" s="1550"/>
      <c r="F8" s="1551"/>
    </row>
    <row r="9" spans="1:6" x14ac:dyDescent="0.25">
      <c r="A9" s="1552"/>
      <c r="B9" s="1553"/>
      <c r="C9" s="1554"/>
      <c r="D9" s="1555"/>
      <c r="E9" s="1555"/>
      <c r="F9" s="1556"/>
    </row>
    <row r="10" spans="1:6" x14ac:dyDescent="0.25">
      <c r="A10" s="1552"/>
      <c r="B10" s="1557"/>
      <c r="C10" s="1558" t="s">
        <v>321</v>
      </c>
      <c r="D10" s="1559" t="s">
        <v>1645</v>
      </c>
      <c r="E10" s="1559" t="s">
        <v>518</v>
      </c>
      <c r="F10" s="1560" t="s">
        <v>8</v>
      </c>
    </row>
    <row r="11" spans="1:6" ht="27.75" customHeight="1" thickBot="1" x14ac:dyDescent="0.3">
      <c r="A11" s="1561"/>
      <c r="B11" s="1562" t="s">
        <v>265</v>
      </c>
      <c r="C11" s="1563"/>
      <c r="D11" s="1564"/>
      <c r="E11" s="1564" t="s">
        <v>1646</v>
      </c>
      <c r="F11" s="1565"/>
    </row>
    <row r="12" spans="1:6" ht="18" customHeight="1" x14ac:dyDescent="0.25">
      <c r="A12" s="1566" t="s">
        <v>420</v>
      </c>
      <c r="B12" s="1567">
        <v>2101</v>
      </c>
      <c r="C12" s="1568">
        <v>18627</v>
      </c>
      <c r="D12" s="1568">
        <v>19150</v>
      </c>
      <c r="E12" s="1568">
        <v>19146</v>
      </c>
      <c r="F12" s="1569">
        <v>99.979112271540473</v>
      </c>
    </row>
    <row r="13" spans="1:6" ht="18" customHeight="1" x14ac:dyDescent="0.25">
      <c r="A13" s="1570" t="s">
        <v>1647</v>
      </c>
      <c r="B13" s="1571">
        <v>2102</v>
      </c>
      <c r="C13" s="1568">
        <v>2394</v>
      </c>
      <c r="D13" s="1568">
        <v>2758</v>
      </c>
      <c r="E13" s="1568">
        <v>2757</v>
      </c>
      <c r="F13" s="1572">
        <v>99.963741841914427</v>
      </c>
    </row>
    <row r="14" spans="1:6" ht="18" customHeight="1" x14ac:dyDescent="0.25">
      <c r="A14" s="1570" t="s">
        <v>268</v>
      </c>
      <c r="B14" s="1571">
        <v>2103</v>
      </c>
      <c r="C14" s="1568">
        <v>11769</v>
      </c>
      <c r="D14" s="1568">
        <v>15685</v>
      </c>
      <c r="E14" s="1568">
        <v>14509</v>
      </c>
      <c r="F14" s="1572">
        <v>92.50239081925406</v>
      </c>
    </row>
    <row r="15" spans="1:6" ht="18" customHeight="1" x14ac:dyDescent="0.25">
      <c r="A15" s="1570" t="s">
        <v>1648</v>
      </c>
      <c r="B15" s="1571">
        <v>2104</v>
      </c>
      <c r="C15" s="1568">
        <v>9311</v>
      </c>
      <c r="D15" s="1568">
        <v>22123</v>
      </c>
      <c r="E15" s="1568">
        <v>21856</v>
      </c>
      <c r="F15" s="1572">
        <v>98.793111241694163</v>
      </c>
    </row>
    <row r="16" spans="1:6" ht="18" customHeight="1" x14ac:dyDescent="0.25">
      <c r="A16" s="1570" t="s">
        <v>1649</v>
      </c>
      <c r="B16" s="1571">
        <v>2105</v>
      </c>
      <c r="C16" s="1568">
        <v>3537</v>
      </c>
      <c r="D16" s="1568">
        <v>3779</v>
      </c>
      <c r="E16" s="1568">
        <v>3778</v>
      </c>
      <c r="F16" s="1572">
        <v>99.973537973008732</v>
      </c>
    </row>
    <row r="17" spans="1:6" ht="18" customHeight="1" x14ac:dyDescent="0.25">
      <c r="A17" s="1570" t="s">
        <v>1650</v>
      </c>
      <c r="B17" s="1571">
        <v>2106</v>
      </c>
      <c r="C17" s="1568">
        <v>10466</v>
      </c>
      <c r="D17" s="1568">
        <v>9202</v>
      </c>
      <c r="E17" s="1568">
        <v>9201</v>
      </c>
      <c r="F17" s="1572">
        <v>99.989132797217991</v>
      </c>
    </row>
    <row r="18" spans="1:6" ht="18" customHeight="1" x14ac:dyDescent="0.25">
      <c r="A18" s="1570" t="s">
        <v>272</v>
      </c>
      <c r="B18" s="1571">
        <v>2107</v>
      </c>
      <c r="C18" s="1568">
        <v>72791</v>
      </c>
      <c r="D18" s="1568">
        <v>70349</v>
      </c>
      <c r="E18" s="1568">
        <v>69336</v>
      </c>
      <c r="F18" s="1572">
        <v>98.560036389998444</v>
      </c>
    </row>
    <row r="19" spans="1:6" ht="18" customHeight="1" x14ac:dyDescent="0.25">
      <c r="A19" s="1570" t="s">
        <v>273</v>
      </c>
      <c r="B19" s="1571">
        <v>2108</v>
      </c>
      <c r="C19" s="1568">
        <v>6832</v>
      </c>
      <c r="D19" s="1568">
        <v>7647</v>
      </c>
      <c r="E19" s="1568">
        <v>7647</v>
      </c>
      <c r="F19" s="1572">
        <v>100</v>
      </c>
    </row>
    <row r="20" spans="1:6" ht="18" customHeight="1" x14ac:dyDescent="0.25">
      <c r="A20" s="1570" t="s">
        <v>275</v>
      </c>
      <c r="B20" s="1571">
        <v>2110</v>
      </c>
      <c r="C20" s="1568">
        <v>55305</v>
      </c>
      <c r="D20" s="1568">
        <v>57646</v>
      </c>
      <c r="E20" s="1568">
        <v>57605</v>
      </c>
      <c r="F20" s="1572">
        <v>99.928876244665716</v>
      </c>
    </row>
    <row r="21" spans="1:6" ht="18" customHeight="1" x14ac:dyDescent="0.25">
      <c r="A21" s="1570" t="s">
        <v>1651</v>
      </c>
      <c r="B21" s="1571">
        <v>2111</v>
      </c>
      <c r="C21" s="1568">
        <v>433590</v>
      </c>
      <c r="D21" s="1568">
        <v>446285</v>
      </c>
      <c r="E21" s="1568">
        <v>446030</v>
      </c>
      <c r="F21" s="1572">
        <v>99.942861624298374</v>
      </c>
    </row>
    <row r="22" spans="1:6" ht="18" customHeight="1" x14ac:dyDescent="0.25">
      <c r="A22" s="1570" t="s">
        <v>277</v>
      </c>
      <c r="B22" s="1571">
        <v>2112</v>
      </c>
      <c r="C22" s="1568">
        <v>926431</v>
      </c>
      <c r="D22" s="1568">
        <v>968860</v>
      </c>
      <c r="E22" s="1568">
        <v>968842</v>
      </c>
      <c r="F22" s="1572">
        <v>99.998142146440145</v>
      </c>
    </row>
    <row r="23" spans="1:6" ht="18" customHeight="1" x14ac:dyDescent="0.25">
      <c r="A23" s="1570" t="s">
        <v>278</v>
      </c>
      <c r="B23" s="1571">
        <v>2113</v>
      </c>
      <c r="C23" s="1568">
        <v>262366</v>
      </c>
      <c r="D23" s="1568">
        <v>278167</v>
      </c>
      <c r="E23" s="1568">
        <v>278044</v>
      </c>
      <c r="F23" s="1572">
        <v>99.955781958320003</v>
      </c>
    </row>
    <row r="24" spans="1:6" ht="18" customHeight="1" x14ac:dyDescent="0.25">
      <c r="A24" s="1570" t="s">
        <v>279</v>
      </c>
      <c r="B24" s="1571">
        <v>2115</v>
      </c>
      <c r="C24" s="1568">
        <v>216509</v>
      </c>
      <c r="D24" s="1568">
        <v>231950</v>
      </c>
      <c r="E24" s="1568">
        <v>223937</v>
      </c>
      <c r="F24" s="1572">
        <v>96.545376158654889</v>
      </c>
    </row>
    <row r="25" spans="1:6" ht="18" customHeight="1" x14ac:dyDescent="0.25">
      <c r="A25" s="1570" t="s">
        <v>1652</v>
      </c>
      <c r="B25" s="1571">
        <v>2118</v>
      </c>
      <c r="C25" s="1568">
        <v>9972</v>
      </c>
      <c r="D25" s="1568">
        <v>16013</v>
      </c>
      <c r="E25" s="1568">
        <v>15974</v>
      </c>
      <c r="F25" s="1572">
        <v>99.756447886092545</v>
      </c>
    </row>
    <row r="26" spans="1:6" ht="18" customHeight="1" x14ac:dyDescent="0.25">
      <c r="A26" s="1570" t="s">
        <v>1653</v>
      </c>
      <c r="B26" s="1571">
        <v>2120</v>
      </c>
      <c r="C26" s="1568">
        <v>23395</v>
      </c>
      <c r="D26" s="1568">
        <v>31306</v>
      </c>
      <c r="E26" s="1568">
        <v>31258</v>
      </c>
      <c r="F26" s="1572">
        <v>99.846674758832179</v>
      </c>
    </row>
    <row r="27" spans="1:6" ht="18" customHeight="1" x14ac:dyDescent="0.25">
      <c r="A27" s="1570" t="s">
        <v>282</v>
      </c>
      <c r="B27" s="1571">
        <v>2121</v>
      </c>
      <c r="C27" s="1568">
        <v>56735</v>
      </c>
      <c r="D27" s="1568">
        <v>60251</v>
      </c>
      <c r="E27" s="1568">
        <v>59939</v>
      </c>
      <c r="F27" s="1572">
        <v>99.482166271099231</v>
      </c>
    </row>
    <row r="28" spans="1:6" ht="18" customHeight="1" x14ac:dyDescent="0.25">
      <c r="A28" s="1570" t="s">
        <v>1654</v>
      </c>
      <c r="B28" s="1571">
        <v>2122</v>
      </c>
      <c r="C28" s="1568">
        <v>162828</v>
      </c>
      <c r="D28" s="1568">
        <v>216330</v>
      </c>
      <c r="E28" s="1568">
        <v>216051</v>
      </c>
      <c r="F28" s="1572">
        <v>99.871030370267647</v>
      </c>
    </row>
    <row r="29" spans="1:6" ht="18" customHeight="1" x14ac:dyDescent="0.25">
      <c r="A29" s="1570" t="s">
        <v>284</v>
      </c>
      <c r="B29" s="1571">
        <v>2124</v>
      </c>
      <c r="C29" s="1568">
        <v>16585</v>
      </c>
      <c r="D29" s="1568">
        <v>18912</v>
      </c>
      <c r="E29" s="1568">
        <v>18851</v>
      </c>
      <c r="F29" s="1572">
        <v>99.677453468697124</v>
      </c>
    </row>
    <row r="30" spans="1:6" ht="18" customHeight="1" x14ac:dyDescent="0.25">
      <c r="A30" s="1570" t="s">
        <v>285</v>
      </c>
      <c r="B30" s="1571">
        <v>2126</v>
      </c>
      <c r="C30" s="1568">
        <v>13521</v>
      </c>
      <c r="D30" s="1568">
        <v>17854</v>
      </c>
      <c r="E30" s="1568">
        <v>17739</v>
      </c>
      <c r="F30" s="1572">
        <v>99.355886636047941</v>
      </c>
    </row>
    <row r="31" spans="1:6" ht="18" customHeight="1" x14ac:dyDescent="0.25">
      <c r="A31" s="1570" t="s">
        <v>1655</v>
      </c>
      <c r="B31" s="1571">
        <v>2127</v>
      </c>
      <c r="C31" s="1568">
        <v>38192</v>
      </c>
      <c r="D31" s="1568">
        <v>45222</v>
      </c>
      <c r="E31" s="1568">
        <v>45170</v>
      </c>
      <c r="F31" s="1572">
        <v>99.885011719959323</v>
      </c>
    </row>
    <row r="32" spans="1:6" ht="18" customHeight="1" x14ac:dyDescent="0.25">
      <c r="A32" s="1570" t="s">
        <v>1656</v>
      </c>
      <c r="B32" s="1571">
        <v>2129</v>
      </c>
      <c r="C32" s="1568">
        <v>24564</v>
      </c>
      <c r="D32" s="1568">
        <v>30931</v>
      </c>
      <c r="E32" s="1568">
        <v>30035</v>
      </c>
      <c r="F32" s="1572">
        <v>97.103229769486916</v>
      </c>
    </row>
    <row r="33" spans="1:6" ht="18" customHeight="1" x14ac:dyDescent="0.25">
      <c r="A33" s="1570" t="s">
        <v>288</v>
      </c>
      <c r="B33" s="1571">
        <v>2131</v>
      </c>
      <c r="C33" s="1568">
        <v>3976</v>
      </c>
      <c r="D33" s="1568">
        <v>4178</v>
      </c>
      <c r="E33" s="1568">
        <v>4142</v>
      </c>
      <c r="F33" s="1572">
        <v>99.138343705122068</v>
      </c>
    </row>
    <row r="34" spans="1:6" ht="18" customHeight="1" x14ac:dyDescent="0.25">
      <c r="A34" s="1570" t="s">
        <v>289</v>
      </c>
      <c r="B34" s="1571">
        <v>2132</v>
      </c>
      <c r="C34" s="1568">
        <v>12887</v>
      </c>
      <c r="D34" s="1568">
        <v>13293</v>
      </c>
      <c r="E34" s="1568">
        <v>13270</v>
      </c>
      <c r="F34" s="1572">
        <v>99.826976604227795</v>
      </c>
    </row>
    <row r="35" spans="1:6" ht="18" customHeight="1" x14ac:dyDescent="0.25">
      <c r="A35" s="1570" t="s">
        <v>1657</v>
      </c>
      <c r="B35" s="1571">
        <v>2133</v>
      </c>
      <c r="C35" s="1568">
        <v>5464</v>
      </c>
      <c r="D35" s="1568">
        <v>6643</v>
      </c>
      <c r="E35" s="1568">
        <v>6643</v>
      </c>
      <c r="F35" s="1572">
        <v>100</v>
      </c>
    </row>
    <row r="36" spans="1:6" ht="18" customHeight="1" x14ac:dyDescent="0.25">
      <c r="A36" s="1570" t="s">
        <v>291</v>
      </c>
      <c r="B36" s="1571">
        <v>2134</v>
      </c>
      <c r="C36" s="1568">
        <v>2459</v>
      </c>
      <c r="D36" s="1568">
        <v>2595</v>
      </c>
      <c r="E36" s="1568">
        <v>2595</v>
      </c>
      <c r="F36" s="1572">
        <v>100</v>
      </c>
    </row>
    <row r="37" spans="1:6" ht="18" customHeight="1" x14ac:dyDescent="0.25">
      <c r="A37" s="1570" t="s">
        <v>292</v>
      </c>
      <c r="B37" s="1571">
        <v>2136</v>
      </c>
      <c r="C37" s="1568">
        <v>3897</v>
      </c>
      <c r="D37" s="1568">
        <v>3871</v>
      </c>
      <c r="E37" s="1568">
        <v>3777</v>
      </c>
      <c r="F37" s="1572">
        <v>97.571686902609144</v>
      </c>
    </row>
    <row r="38" spans="1:6" ht="18" customHeight="1" x14ac:dyDescent="0.25">
      <c r="A38" s="1570" t="s">
        <v>293</v>
      </c>
      <c r="B38" s="1571">
        <v>2137</v>
      </c>
      <c r="C38" s="1568">
        <v>2034</v>
      </c>
      <c r="D38" s="1568">
        <v>2122</v>
      </c>
      <c r="E38" s="1568">
        <v>2119</v>
      </c>
      <c r="F38" s="1572">
        <v>99.858623939679546</v>
      </c>
    </row>
    <row r="39" spans="1:6" ht="18" customHeight="1" x14ac:dyDescent="0.25">
      <c r="A39" s="1570" t="s">
        <v>1658</v>
      </c>
      <c r="B39" s="1571">
        <v>2138</v>
      </c>
      <c r="C39" s="1568">
        <v>2426</v>
      </c>
      <c r="D39" s="1568">
        <v>2802</v>
      </c>
      <c r="E39" s="1568">
        <v>2797</v>
      </c>
      <c r="F39" s="1572">
        <v>99.821556031406132</v>
      </c>
    </row>
    <row r="40" spans="1:6" ht="18" customHeight="1" x14ac:dyDescent="0.25">
      <c r="A40" s="1570" t="s">
        <v>311</v>
      </c>
      <c r="B40" s="1571">
        <v>2140</v>
      </c>
      <c r="C40" s="1568">
        <v>1656</v>
      </c>
      <c r="D40" s="1568">
        <v>1929</v>
      </c>
      <c r="E40" s="1568">
        <v>1928</v>
      </c>
      <c r="F40" s="1572">
        <v>99.948159668221876</v>
      </c>
    </row>
    <row r="41" spans="1:6" ht="18" customHeight="1" x14ac:dyDescent="0.25">
      <c r="A41" s="1570" t="s">
        <v>1659</v>
      </c>
      <c r="B41" s="1571">
        <v>2141</v>
      </c>
      <c r="C41" s="1568">
        <v>6493</v>
      </c>
      <c r="D41" s="1568">
        <v>6604</v>
      </c>
      <c r="E41" s="1568">
        <v>6311</v>
      </c>
      <c r="F41" s="1572">
        <v>95.56329497274379</v>
      </c>
    </row>
    <row r="42" spans="1:6" ht="18" customHeight="1" x14ac:dyDescent="0.25">
      <c r="A42" s="1570" t="s">
        <v>297</v>
      </c>
      <c r="B42" s="1571">
        <v>2142</v>
      </c>
      <c r="C42" s="1568">
        <v>1692</v>
      </c>
      <c r="D42" s="1568">
        <v>1928</v>
      </c>
      <c r="E42" s="1568">
        <v>1925</v>
      </c>
      <c r="F42" s="1572">
        <v>99.844398340248958</v>
      </c>
    </row>
    <row r="43" spans="1:6" ht="18" customHeight="1" x14ac:dyDescent="0.25">
      <c r="A43" s="1570" t="s">
        <v>298</v>
      </c>
      <c r="B43" s="1571">
        <v>2148</v>
      </c>
      <c r="C43" s="1568">
        <v>64923</v>
      </c>
      <c r="D43" s="1568">
        <v>32562</v>
      </c>
      <c r="E43" s="1568">
        <v>2949</v>
      </c>
      <c r="F43" s="1572">
        <v>9.0565690068177638</v>
      </c>
    </row>
    <row r="44" spans="1:6" ht="18" customHeight="1" x14ac:dyDescent="0.25">
      <c r="A44" s="1573" t="s">
        <v>299</v>
      </c>
      <c r="B44" s="1574">
        <v>2151</v>
      </c>
      <c r="C44" s="1568">
        <v>15028</v>
      </c>
      <c r="D44" s="1568">
        <v>15590</v>
      </c>
      <c r="E44" s="1568">
        <v>15581</v>
      </c>
      <c r="F44" s="1572">
        <v>99.942270686337395</v>
      </c>
    </row>
    <row r="45" spans="1:6" ht="18" customHeight="1" x14ac:dyDescent="0.25">
      <c r="A45" s="1573" t="s">
        <v>1660</v>
      </c>
      <c r="B45" s="1574">
        <v>2155</v>
      </c>
      <c r="C45" s="1568">
        <v>679</v>
      </c>
      <c r="D45" s="1568">
        <v>1199</v>
      </c>
      <c r="E45" s="1568">
        <v>1198</v>
      </c>
      <c r="F45" s="1572">
        <v>99.916597164303596</v>
      </c>
    </row>
    <row r="46" spans="1:6" ht="18" customHeight="1" thickBot="1" x14ac:dyDescent="0.3">
      <c r="A46" s="1575" t="s">
        <v>301</v>
      </c>
      <c r="B46" s="1574">
        <v>2156</v>
      </c>
      <c r="C46" s="1568">
        <v>0</v>
      </c>
      <c r="D46" s="1568">
        <v>1286</v>
      </c>
      <c r="E46" s="1568">
        <v>1249</v>
      </c>
      <c r="F46" s="1572">
        <v>97.122861586314158</v>
      </c>
    </row>
    <row r="47" spans="1:6" ht="22.5" customHeight="1" thickBot="1" x14ac:dyDescent="0.3">
      <c r="A47" s="1576" t="s">
        <v>864</v>
      </c>
      <c r="B47" s="1577"/>
      <c r="C47" s="1578">
        <v>2499334</v>
      </c>
      <c r="D47" s="1578">
        <v>2667022</v>
      </c>
      <c r="E47" s="1578">
        <v>2624189</v>
      </c>
      <c r="F47" s="1579">
        <v>98.39397650263102</v>
      </c>
    </row>
    <row r="48" spans="1:6" x14ac:dyDescent="0.25">
      <c r="A48" s="1580"/>
      <c r="B48" s="1581"/>
      <c r="C48" s="1580"/>
      <c r="D48" s="1580"/>
      <c r="E48" s="1580"/>
    </row>
    <row r="49" spans="1:5" x14ac:dyDescent="0.25">
      <c r="B49" s="1581"/>
      <c r="C49" s="1582"/>
      <c r="D49" s="1582"/>
      <c r="E49" s="1582"/>
    </row>
    <row r="50" spans="1:5" x14ac:dyDescent="0.25">
      <c r="A50" s="1580"/>
      <c r="B50" s="1581"/>
      <c r="C50" s="1580"/>
      <c r="D50" s="1580"/>
      <c r="E50" s="1580"/>
    </row>
    <row r="51" spans="1:5" x14ac:dyDescent="0.25">
      <c r="A51" s="1580"/>
      <c r="B51" s="1581"/>
      <c r="C51" s="1580"/>
      <c r="D51" s="1580"/>
      <c r="E51" s="1580"/>
    </row>
    <row r="52" spans="1:5" x14ac:dyDescent="0.25">
      <c r="A52" s="1580"/>
      <c r="B52" s="1581"/>
      <c r="C52" s="1580"/>
      <c r="D52" s="1580"/>
      <c r="E52" s="1580"/>
    </row>
    <row r="79" spans="1:5" x14ac:dyDescent="0.25">
      <c r="A79" s="305"/>
      <c r="B79" s="1583"/>
      <c r="C79" s="306"/>
      <c r="D79" s="306"/>
      <c r="E79" s="306"/>
    </row>
    <row r="80" spans="1:5" x14ac:dyDescent="0.25">
      <c r="A80" s="305"/>
      <c r="B80" s="1583"/>
      <c r="C80" s="306"/>
      <c r="D80" s="306"/>
      <c r="E80" s="306"/>
    </row>
    <row r="81" spans="1:5" x14ac:dyDescent="0.25">
      <c r="A81" s="305"/>
      <c r="B81" s="1583"/>
      <c r="C81" s="306"/>
      <c r="D81" s="306"/>
      <c r="E81" s="306"/>
    </row>
    <row r="82" spans="1:5" x14ac:dyDescent="0.25">
      <c r="A82" s="305"/>
      <c r="B82" s="1583"/>
      <c r="C82" s="306"/>
      <c r="D82" s="306"/>
      <c r="E82" s="306"/>
    </row>
    <row r="83" spans="1:5" x14ac:dyDescent="0.25">
      <c r="A83" s="305"/>
      <c r="B83" s="1583"/>
      <c r="C83" s="306"/>
      <c r="D83" s="306"/>
      <c r="E83" s="306"/>
    </row>
    <row r="84" spans="1:5" x14ac:dyDescent="0.25">
      <c r="A84" s="305"/>
      <c r="B84" s="1583"/>
      <c r="C84" s="306"/>
      <c r="D84" s="306"/>
      <c r="E84" s="306"/>
    </row>
    <row r="85" spans="1:5" x14ac:dyDescent="0.25">
      <c r="A85" s="305"/>
      <c r="B85" s="1583"/>
      <c r="C85" s="306"/>
      <c r="D85" s="306"/>
      <c r="E85" s="306"/>
    </row>
    <row r="86" spans="1:5" x14ac:dyDescent="0.25">
      <c r="A86" s="305"/>
      <c r="B86" s="1583"/>
      <c r="C86" s="306"/>
      <c r="D86" s="306"/>
      <c r="E86" s="306"/>
    </row>
    <row r="87" spans="1:5" x14ac:dyDescent="0.25">
      <c r="A87" s="305"/>
      <c r="B87" s="1583"/>
      <c r="C87" s="306"/>
      <c r="D87" s="306"/>
      <c r="E87" s="306"/>
    </row>
    <row r="88" spans="1:5" x14ac:dyDescent="0.25">
      <c r="A88" s="305"/>
      <c r="B88" s="1583"/>
      <c r="C88" s="306"/>
      <c r="D88" s="306"/>
      <c r="E88" s="306"/>
    </row>
    <row r="89" spans="1:5" x14ac:dyDescent="0.25">
      <c r="A89" s="305"/>
      <c r="B89" s="1583"/>
      <c r="C89" s="306"/>
      <c r="D89" s="306"/>
      <c r="E89" s="306"/>
    </row>
    <row r="90" spans="1:5" x14ac:dyDescent="0.25">
      <c r="A90" s="305"/>
      <c r="B90" s="1583"/>
      <c r="C90" s="306"/>
      <c r="D90" s="306"/>
      <c r="E90" s="306"/>
    </row>
    <row r="91" spans="1:5" x14ac:dyDescent="0.25">
      <c r="A91" s="305"/>
      <c r="B91" s="1583"/>
      <c r="C91" s="306"/>
      <c r="D91" s="306"/>
      <c r="E91" s="306"/>
    </row>
    <row r="92" spans="1:5" x14ac:dyDescent="0.25">
      <c r="A92" s="305"/>
      <c r="B92" s="1583"/>
      <c r="C92" s="306"/>
      <c r="D92" s="306"/>
      <c r="E92" s="306"/>
    </row>
    <row r="93" spans="1:5" x14ac:dyDescent="0.25">
      <c r="A93" s="305"/>
      <c r="B93" s="1583"/>
      <c r="C93" s="306"/>
      <c r="D93" s="306"/>
      <c r="E93" s="306"/>
    </row>
    <row r="94" spans="1:5" x14ac:dyDescent="0.25">
      <c r="A94" s="305"/>
      <c r="B94" s="1583"/>
      <c r="C94" s="306"/>
      <c r="D94" s="306"/>
      <c r="E94" s="306"/>
    </row>
    <row r="95" spans="1:5" x14ac:dyDescent="0.25">
      <c r="A95" s="305"/>
      <c r="B95" s="1583"/>
      <c r="C95" s="306"/>
      <c r="D95" s="306"/>
      <c r="E95" s="306"/>
    </row>
    <row r="96" spans="1:5" x14ac:dyDescent="0.25">
      <c r="A96" s="305"/>
      <c r="B96" s="1583"/>
      <c r="C96" s="306"/>
      <c r="D96" s="306"/>
      <c r="E96" s="306"/>
    </row>
    <row r="97" spans="1:5" x14ac:dyDescent="0.25">
      <c r="A97" s="305"/>
      <c r="B97" s="1583"/>
      <c r="C97" s="306"/>
      <c r="D97" s="306"/>
      <c r="E97" s="306"/>
    </row>
    <row r="98" spans="1:5" x14ac:dyDescent="0.25">
      <c r="A98" s="305"/>
      <c r="B98" s="1583"/>
      <c r="C98" s="306"/>
      <c r="D98" s="306"/>
      <c r="E98" s="306"/>
    </row>
    <row r="99" spans="1:5" x14ac:dyDescent="0.25">
      <c r="A99" s="305"/>
      <c r="B99" s="1583"/>
      <c r="C99" s="306"/>
      <c r="D99" s="306"/>
      <c r="E99" s="306"/>
    </row>
    <row r="100" spans="1:5" x14ac:dyDescent="0.25">
      <c r="A100" s="305"/>
      <c r="B100" s="1583"/>
      <c r="C100" s="306"/>
      <c r="D100" s="306"/>
      <c r="E100" s="306"/>
    </row>
    <row r="101" spans="1:5" x14ac:dyDescent="0.25">
      <c r="A101" s="305"/>
      <c r="B101" s="1583"/>
      <c r="C101" s="306"/>
      <c r="D101" s="306"/>
      <c r="E101" s="306"/>
    </row>
    <row r="102" spans="1:5" x14ac:dyDescent="0.25">
      <c r="A102" s="305"/>
      <c r="B102" s="1583"/>
      <c r="C102" s="306"/>
      <c r="D102" s="306"/>
      <c r="E102" s="306"/>
    </row>
    <row r="103" spans="1:5" x14ac:dyDescent="0.25">
      <c r="A103" s="305"/>
      <c r="B103" s="1583"/>
      <c r="C103" s="306"/>
      <c r="D103" s="306"/>
      <c r="E103" s="306"/>
    </row>
    <row r="104" spans="1:5" x14ac:dyDescent="0.25">
      <c r="A104" s="305"/>
      <c r="B104" s="1583"/>
      <c r="C104" s="306"/>
      <c r="D104" s="306"/>
      <c r="E104" s="306"/>
    </row>
    <row r="105" spans="1:5" x14ac:dyDescent="0.25">
      <c r="A105" s="305"/>
      <c r="B105" s="1583"/>
      <c r="C105" s="306"/>
      <c r="D105" s="306"/>
      <c r="E105" s="306"/>
    </row>
    <row r="106" spans="1:5" x14ac:dyDescent="0.25">
      <c r="A106" s="305"/>
      <c r="B106" s="1583"/>
      <c r="C106" s="306"/>
      <c r="D106" s="306"/>
      <c r="E106" s="306"/>
    </row>
    <row r="107" spans="1:5" x14ac:dyDescent="0.25">
      <c r="A107" s="305"/>
      <c r="B107" s="1583"/>
      <c r="C107" s="306"/>
      <c r="D107" s="306"/>
      <c r="E107" s="306"/>
    </row>
    <row r="108" spans="1:5" x14ac:dyDescent="0.25">
      <c r="A108" s="305"/>
      <c r="B108" s="1583"/>
      <c r="C108" s="306"/>
      <c r="D108" s="306"/>
      <c r="E108" s="306"/>
    </row>
    <row r="109" spans="1:5" x14ac:dyDescent="0.25">
      <c r="A109" s="305"/>
      <c r="B109" s="1583"/>
      <c r="C109" s="306"/>
      <c r="D109" s="306"/>
      <c r="E109" s="306"/>
    </row>
    <row r="110" spans="1:5" x14ac:dyDescent="0.25">
      <c r="A110" s="305"/>
      <c r="B110" s="1583"/>
      <c r="C110" s="306"/>
      <c r="D110" s="306"/>
      <c r="E110" s="306"/>
    </row>
    <row r="111" spans="1:5" x14ac:dyDescent="0.25">
      <c r="A111" s="305"/>
      <c r="B111" s="1583"/>
      <c r="C111" s="306"/>
      <c r="D111" s="306"/>
      <c r="E111" s="306"/>
    </row>
    <row r="112" spans="1:5" x14ac:dyDescent="0.25">
      <c r="A112" s="305"/>
      <c r="B112" s="1583"/>
      <c r="C112" s="306"/>
      <c r="D112" s="306"/>
      <c r="E112" s="306"/>
    </row>
    <row r="113" spans="1:5" x14ac:dyDescent="0.25">
      <c r="A113" s="305"/>
      <c r="B113" s="1583"/>
      <c r="C113" s="306"/>
      <c r="D113" s="306"/>
      <c r="E113" s="306"/>
    </row>
    <row r="114" spans="1:5" x14ac:dyDescent="0.25">
      <c r="A114" s="305"/>
      <c r="B114" s="1583"/>
      <c r="C114" s="306"/>
      <c r="D114" s="306"/>
      <c r="E114" s="306"/>
    </row>
    <row r="115" spans="1:5" x14ac:dyDescent="0.25">
      <c r="A115" s="305"/>
      <c r="B115" s="1583"/>
      <c r="C115" s="306"/>
      <c r="D115" s="306"/>
      <c r="E115" s="306"/>
    </row>
    <row r="116" spans="1:5" x14ac:dyDescent="0.25">
      <c r="A116" s="305"/>
      <c r="B116" s="1583"/>
      <c r="C116" s="306"/>
      <c r="D116" s="306"/>
      <c r="E116" s="306"/>
    </row>
    <row r="117" spans="1:5" x14ac:dyDescent="0.25">
      <c r="A117" s="305"/>
      <c r="B117" s="1583"/>
      <c r="C117" s="306"/>
      <c r="D117" s="306"/>
      <c r="E117" s="306"/>
    </row>
    <row r="118" spans="1:5" x14ac:dyDescent="0.25">
      <c r="A118" s="305"/>
      <c r="B118" s="1583"/>
      <c r="C118" s="306"/>
      <c r="D118" s="306"/>
      <c r="E118" s="306"/>
    </row>
    <row r="119" spans="1:5" x14ac:dyDescent="0.25">
      <c r="A119" s="305"/>
      <c r="B119" s="1583"/>
      <c r="C119" s="306"/>
      <c r="D119" s="306"/>
      <c r="E119" s="306"/>
    </row>
    <row r="120" spans="1:5" x14ac:dyDescent="0.25">
      <c r="A120" s="305"/>
      <c r="B120" s="1583"/>
      <c r="C120" s="306"/>
      <c r="D120" s="306"/>
      <c r="E120" s="306"/>
    </row>
    <row r="121" spans="1:5" x14ac:dyDescent="0.25">
      <c r="A121" s="305"/>
      <c r="B121" s="1583"/>
      <c r="C121" s="306"/>
      <c r="D121" s="306"/>
      <c r="E121" s="306"/>
    </row>
    <row r="122" spans="1:5" x14ac:dyDescent="0.25">
      <c r="A122" s="305"/>
      <c r="B122" s="1583"/>
      <c r="C122" s="306"/>
      <c r="D122" s="306"/>
      <c r="E122" s="306"/>
    </row>
    <row r="123" spans="1:5" x14ac:dyDescent="0.25">
      <c r="A123" s="305"/>
      <c r="B123" s="1583"/>
      <c r="C123" s="306"/>
      <c r="D123" s="306"/>
      <c r="E123" s="306"/>
    </row>
    <row r="124" spans="1:5" x14ac:dyDescent="0.25">
      <c r="A124" s="305"/>
      <c r="B124" s="1583"/>
      <c r="C124" s="306"/>
      <c r="D124" s="306"/>
      <c r="E124" s="306"/>
    </row>
    <row r="125" spans="1:5" x14ac:dyDescent="0.25">
      <c r="A125" s="305"/>
      <c r="B125" s="1583"/>
      <c r="C125" s="306"/>
      <c r="D125" s="306"/>
      <c r="E125" s="306"/>
    </row>
    <row r="126" spans="1:5" x14ac:dyDescent="0.25">
      <c r="A126" s="305"/>
      <c r="B126" s="1583"/>
      <c r="C126" s="306"/>
      <c r="D126" s="306"/>
      <c r="E126" s="306"/>
    </row>
    <row r="127" spans="1:5" x14ac:dyDescent="0.25">
      <c r="A127" s="305"/>
      <c r="B127" s="1583"/>
      <c r="C127" s="306"/>
      <c r="D127" s="306"/>
      <c r="E127" s="306"/>
    </row>
    <row r="128" spans="1:5" x14ac:dyDescent="0.25">
      <c r="A128" s="305"/>
      <c r="B128" s="1584"/>
      <c r="C128" s="306"/>
      <c r="D128" s="306"/>
      <c r="E128" s="306"/>
    </row>
    <row r="129" spans="1:5" x14ac:dyDescent="0.25">
      <c r="A129" s="305"/>
      <c r="B129" s="1584"/>
      <c r="C129" s="306"/>
      <c r="D129" s="306"/>
      <c r="E129" s="306"/>
    </row>
    <row r="130" spans="1:5" x14ac:dyDescent="0.25">
      <c r="A130" s="305"/>
      <c r="B130" s="1584"/>
      <c r="C130" s="306"/>
      <c r="D130" s="306"/>
      <c r="E130" s="306"/>
    </row>
    <row r="131" spans="1:5" x14ac:dyDescent="0.25">
      <c r="A131" s="305"/>
      <c r="B131" s="1584"/>
      <c r="C131" s="306"/>
      <c r="D131" s="306"/>
      <c r="E131" s="306"/>
    </row>
    <row r="132" spans="1:5" x14ac:dyDescent="0.25">
      <c r="A132" s="305"/>
      <c r="B132" s="1584"/>
      <c r="C132" s="306"/>
      <c r="D132" s="306"/>
      <c r="E132" s="306"/>
    </row>
    <row r="133" spans="1:5" x14ac:dyDescent="0.25">
      <c r="A133" s="306"/>
      <c r="B133" s="1584"/>
      <c r="C133" s="306"/>
      <c r="D133" s="306"/>
      <c r="E133" s="306"/>
    </row>
    <row r="134" spans="1:5" x14ac:dyDescent="0.25">
      <c r="A134" s="305"/>
      <c r="B134" s="1583"/>
      <c r="C134" s="306"/>
      <c r="D134" s="306"/>
      <c r="E134" s="306"/>
    </row>
    <row r="135" spans="1:5" x14ac:dyDescent="0.25">
      <c r="A135" s="305"/>
      <c r="B135" s="1583"/>
      <c r="C135" s="306"/>
      <c r="D135" s="306"/>
      <c r="E135" s="306"/>
    </row>
    <row r="136" spans="1:5" x14ac:dyDescent="0.25">
      <c r="A136" s="305"/>
      <c r="B136" s="1583"/>
      <c r="C136" s="306"/>
      <c r="D136" s="306"/>
      <c r="E136" s="306"/>
    </row>
    <row r="137" spans="1:5" x14ac:dyDescent="0.25">
      <c r="A137" s="305"/>
      <c r="B137" s="1583"/>
      <c r="C137" s="306"/>
      <c r="D137" s="306"/>
      <c r="E137" s="306"/>
    </row>
    <row r="138" spans="1:5" x14ac:dyDescent="0.25">
      <c r="A138" s="305"/>
      <c r="B138" s="1583"/>
      <c r="C138" s="306"/>
      <c r="D138" s="306"/>
      <c r="E138" s="306"/>
    </row>
    <row r="139" spans="1:5" x14ac:dyDescent="0.25">
      <c r="A139" s="305"/>
      <c r="B139" s="1583"/>
      <c r="C139" s="306"/>
      <c r="D139" s="306"/>
      <c r="E139" s="306"/>
    </row>
    <row r="140" spans="1:5" x14ac:dyDescent="0.25">
      <c r="A140" s="305"/>
      <c r="B140" s="1583"/>
      <c r="C140" s="306"/>
      <c r="D140" s="306"/>
      <c r="E140" s="306"/>
    </row>
    <row r="141" spans="1:5" x14ac:dyDescent="0.25">
      <c r="A141" s="305"/>
      <c r="B141" s="1583"/>
      <c r="C141" s="306"/>
      <c r="D141" s="306"/>
      <c r="E141" s="306"/>
    </row>
    <row r="142" spans="1:5" x14ac:dyDescent="0.25">
      <c r="A142" s="305"/>
      <c r="B142" s="1583"/>
      <c r="C142" s="306"/>
      <c r="D142" s="306"/>
      <c r="E142" s="306"/>
    </row>
    <row r="143" spans="1:5" x14ac:dyDescent="0.25">
      <c r="A143" s="305"/>
      <c r="B143" s="1583"/>
      <c r="C143" s="306"/>
      <c r="D143" s="306"/>
      <c r="E143" s="306"/>
    </row>
    <row r="144" spans="1:5" x14ac:dyDescent="0.25">
      <c r="A144" s="305"/>
      <c r="B144" s="1583"/>
      <c r="C144" s="306"/>
      <c r="D144" s="306"/>
      <c r="E144" s="306"/>
    </row>
    <row r="145" spans="1:5" x14ac:dyDescent="0.25">
      <c r="A145" s="305"/>
      <c r="B145" s="1583"/>
      <c r="C145" s="306"/>
      <c r="D145" s="306"/>
      <c r="E145" s="306"/>
    </row>
    <row r="146" spans="1:5" x14ac:dyDescent="0.25">
      <c r="A146" s="305"/>
      <c r="B146" s="1583"/>
      <c r="C146" s="306"/>
      <c r="D146" s="306"/>
      <c r="E146" s="306"/>
    </row>
    <row r="147" spans="1:5" x14ac:dyDescent="0.25">
      <c r="A147" s="305"/>
      <c r="B147" s="1583"/>
      <c r="C147" s="306"/>
      <c r="D147" s="306"/>
      <c r="E147" s="306"/>
    </row>
    <row r="148" spans="1:5" x14ac:dyDescent="0.25">
      <c r="A148" s="305"/>
      <c r="B148" s="1583"/>
      <c r="C148" s="306"/>
      <c r="D148" s="306"/>
      <c r="E148" s="306"/>
    </row>
    <row r="149" spans="1:5" x14ac:dyDescent="0.25">
      <c r="A149" s="305"/>
      <c r="B149" s="1583"/>
      <c r="C149" s="306"/>
      <c r="D149" s="306"/>
      <c r="E149" s="306"/>
    </row>
    <row r="150" spans="1:5" x14ac:dyDescent="0.25">
      <c r="A150" s="305"/>
      <c r="B150" s="1583"/>
      <c r="C150" s="306"/>
      <c r="D150" s="306"/>
      <c r="E150" s="306"/>
    </row>
    <row r="151" spans="1:5" x14ac:dyDescent="0.25">
      <c r="A151" s="305"/>
      <c r="B151" s="1583"/>
      <c r="C151" s="306"/>
      <c r="D151" s="306"/>
      <c r="E151" s="306"/>
    </row>
    <row r="152" spans="1:5" x14ac:dyDescent="0.25">
      <c r="A152" s="305"/>
      <c r="B152" s="1583"/>
      <c r="C152" s="306"/>
      <c r="D152" s="306"/>
      <c r="E152" s="306"/>
    </row>
    <row r="153" spans="1:5" x14ac:dyDescent="0.25">
      <c r="A153" s="305"/>
      <c r="B153" s="1583"/>
      <c r="C153" s="306"/>
      <c r="D153" s="306"/>
      <c r="E153" s="306"/>
    </row>
    <row r="154" spans="1:5" x14ac:dyDescent="0.25">
      <c r="A154" s="305"/>
      <c r="B154" s="1583"/>
      <c r="C154" s="306"/>
      <c r="D154" s="306"/>
      <c r="E154" s="306"/>
    </row>
    <row r="155" spans="1:5" x14ac:dyDescent="0.25">
      <c r="A155" s="305"/>
      <c r="B155" s="1583"/>
      <c r="C155" s="306"/>
      <c r="D155" s="306"/>
      <c r="E155" s="306"/>
    </row>
    <row r="156" spans="1:5" x14ac:dyDescent="0.25">
      <c r="A156" s="305"/>
      <c r="B156" s="1583"/>
      <c r="C156" s="306"/>
      <c r="D156" s="306"/>
      <c r="E156" s="306"/>
    </row>
    <row r="157" spans="1:5" x14ac:dyDescent="0.25">
      <c r="A157" s="305"/>
      <c r="B157" s="1583"/>
      <c r="C157" s="306"/>
      <c r="D157" s="306"/>
      <c r="E157" s="306"/>
    </row>
    <row r="158" spans="1:5" x14ac:dyDescent="0.25">
      <c r="A158" s="305"/>
      <c r="B158" s="1583"/>
      <c r="C158" s="306"/>
      <c r="D158" s="306"/>
      <c r="E158" s="306"/>
    </row>
    <row r="159" spans="1:5" x14ac:dyDescent="0.25">
      <c r="A159" s="305"/>
      <c r="B159" s="1583"/>
      <c r="C159" s="306"/>
      <c r="D159" s="306"/>
      <c r="E159" s="306"/>
    </row>
    <row r="160" spans="1:5" x14ac:dyDescent="0.25">
      <c r="A160" s="305"/>
      <c r="B160" s="1583"/>
      <c r="C160" s="306"/>
      <c r="D160" s="306"/>
      <c r="E160" s="306"/>
    </row>
    <row r="161" spans="1:5" x14ac:dyDescent="0.25">
      <c r="A161" s="305"/>
      <c r="B161" s="1583"/>
      <c r="C161" s="306"/>
      <c r="D161" s="306"/>
      <c r="E161" s="306"/>
    </row>
    <row r="162" spans="1:5" x14ac:dyDescent="0.25">
      <c r="A162" s="305"/>
      <c r="B162" s="1583"/>
      <c r="C162" s="306"/>
      <c r="D162" s="306"/>
      <c r="E162" s="306"/>
    </row>
    <row r="163" spans="1:5" x14ac:dyDescent="0.25">
      <c r="A163" s="305"/>
      <c r="B163" s="1583"/>
      <c r="C163" s="306"/>
      <c r="D163" s="306"/>
      <c r="E163" s="306"/>
    </row>
    <row r="164" spans="1:5" x14ac:dyDescent="0.25">
      <c r="A164" s="305"/>
      <c r="B164" s="1583"/>
      <c r="C164" s="306"/>
      <c r="D164" s="306"/>
      <c r="E164" s="306"/>
    </row>
    <row r="165" spans="1:5" x14ac:dyDescent="0.25">
      <c r="A165" s="305"/>
      <c r="B165" s="1583"/>
      <c r="C165" s="306"/>
      <c r="D165" s="306"/>
      <c r="E165" s="306"/>
    </row>
    <row r="166" spans="1:5" x14ac:dyDescent="0.25">
      <c r="A166" s="305"/>
      <c r="B166" s="1583"/>
      <c r="C166" s="306"/>
      <c r="D166" s="306"/>
      <c r="E166" s="306"/>
    </row>
    <row r="167" spans="1:5" x14ac:dyDescent="0.25">
      <c r="A167" s="305"/>
      <c r="B167" s="1583"/>
      <c r="C167" s="306"/>
      <c r="D167" s="306"/>
      <c r="E167" s="306"/>
    </row>
    <row r="168" spans="1:5" x14ac:dyDescent="0.25">
      <c r="A168" s="305"/>
      <c r="B168" s="1583"/>
      <c r="C168" s="306"/>
      <c r="D168" s="306"/>
      <c r="E168" s="306"/>
    </row>
    <row r="169" spans="1:5" x14ac:dyDescent="0.25">
      <c r="A169" s="305"/>
      <c r="B169" s="1583"/>
      <c r="C169" s="306"/>
      <c r="D169" s="306"/>
      <c r="E169" s="306"/>
    </row>
    <row r="170" spans="1:5" x14ac:dyDescent="0.25">
      <c r="A170" s="305"/>
      <c r="B170" s="1583"/>
      <c r="C170" s="306"/>
      <c r="D170" s="306"/>
      <c r="E170" s="306"/>
    </row>
    <row r="171" spans="1:5" x14ac:dyDescent="0.25">
      <c r="A171" s="305"/>
      <c r="B171" s="1583"/>
      <c r="C171" s="306"/>
      <c r="D171" s="306"/>
      <c r="E171" s="306"/>
    </row>
    <row r="172" spans="1:5" x14ac:dyDescent="0.25">
      <c r="A172" s="305"/>
      <c r="B172" s="1583"/>
      <c r="C172" s="306"/>
      <c r="D172" s="306"/>
      <c r="E172" s="306"/>
    </row>
    <row r="173" spans="1:5" x14ac:dyDescent="0.25">
      <c r="A173" s="305"/>
      <c r="B173" s="1583"/>
      <c r="C173" s="306"/>
      <c r="D173" s="306"/>
      <c r="E173" s="306"/>
    </row>
    <row r="174" spans="1:5" x14ac:dyDescent="0.25">
      <c r="A174" s="305"/>
      <c r="B174" s="1583"/>
      <c r="C174" s="306"/>
      <c r="D174" s="306"/>
      <c r="E174" s="306"/>
    </row>
    <row r="175" spans="1:5" x14ac:dyDescent="0.25">
      <c r="A175" s="305"/>
      <c r="B175" s="1583"/>
      <c r="C175" s="306"/>
      <c r="D175" s="306"/>
      <c r="E175" s="306"/>
    </row>
    <row r="176" spans="1:5" x14ac:dyDescent="0.25">
      <c r="A176" s="305"/>
      <c r="B176" s="1583"/>
      <c r="C176" s="306"/>
      <c r="D176" s="306"/>
      <c r="E176" s="306"/>
    </row>
    <row r="177" spans="1:5" x14ac:dyDescent="0.25">
      <c r="A177" s="305"/>
      <c r="B177" s="1583"/>
      <c r="C177" s="306"/>
      <c r="D177" s="306"/>
      <c r="E177" s="306"/>
    </row>
    <row r="178" spans="1:5" x14ac:dyDescent="0.25">
      <c r="A178" s="305"/>
      <c r="B178" s="1583"/>
      <c r="C178" s="306"/>
      <c r="D178" s="306"/>
      <c r="E178" s="306"/>
    </row>
    <row r="179" spans="1:5" x14ac:dyDescent="0.25">
      <c r="A179" s="305"/>
      <c r="B179" s="1583"/>
      <c r="C179" s="306"/>
      <c r="D179" s="306"/>
      <c r="E179" s="306"/>
    </row>
    <row r="180" spans="1:5" x14ac:dyDescent="0.25">
      <c r="A180" s="305"/>
      <c r="B180" s="1583"/>
      <c r="C180" s="306"/>
      <c r="D180" s="306"/>
      <c r="E180" s="306"/>
    </row>
    <row r="181" spans="1:5" x14ac:dyDescent="0.25">
      <c r="A181" s="305"/>
      <c r="B181" s="1583"/>
      <c r="C181" s="306"/>
      <c r="D181" s="306"/>
      <c r="E181" s="306"/>
    </row>
    <row r="182" spans="1:5" x14ac:dyDescent="0.25">
      <c r="A182" s="305"/>
      <c r="B182" s="1583"/>
      <c r="C182" s="306"/>
      <c r="D182" s="306"/>
      <c r="E182" s="306"/>
    </row>
    <row r="183" spans="1:5" x14ac:dyDescent="0.25">
      <c r="A183" s="305"/>
      <c r="B183" s="1584"/>
      <c r="C183" s="306"/>
      <c r="D183" s="306"/>
      <c r="E183" s="306"/>
    </row>
    <row r="184" spans="1:5" x14ac:dyDescent="0.25">
      <c r="A184" s="305"/>
      <c r="B184" s="1584"/>
      <c r="C184" s="306"/>
      <c r="D184" s="306"/>
      <c r="E184" s="306"/>
    </row>
    <row r="185" spans="1:5" x14ac:dyDescent="0.25">
      <c r="A185" s="305"/>
      <c r="B185" s="1584"/>
      <c r="C185" s="306"/>
      <c r="D185" s="306"/>
      <c r="E185" s="306"/>
    </row>
    <row r="186" spans="1:5" x14ac:dyDescent="0.25">
      <c r="A186" s="305"/>
      <c r="B186" s="1584"/>
      <c r="C186" s="306"/>
      <c r="D186" s="306"/>
      <c r="E186" s="306"/>
    </row>
    <row r="187" spans="1:5" x14ac:dyDescent="0.25">
      <c r="A187" s="305"/>
      <c r="B187" s="1584"/>
      <c r="C187" s="306"/>
      <c r="D187" s="306"/>
      <c r="E187" s="306"/>
    </row>
    <row r="188" spans="1:5" x14ac:dyDescent="0.25">
      <c r="A188" s="306"/>
      <c r="B188" s="1584"/>
      <c r="C188" s="306"/>
      <c r="D188" s="306"/>
      <c r="E188" s="306"/>
    </row>
    <row r="189" spans="1:5" x14ac:dyDescent="0.25">
      <c r="A189" s="305"/>
      <c r="B189" s="1583"/>
      <c r="C189" s="306"/>
      <c r="D189" s="306"/>
      <c r="E189" s="306"/>
    </row>
    <row r="190" spans="1:5" x14ac:dyDescent="0.25">
      <c r="A190" s="305"/>
      <c r="B190" s="1583"/>
      <c r="C190" s="306"/>
      <c r="D190" s="306"/>
      <c r="E190" s="306"/>
    </row>
    <row r="191" spans="1:5" x14ac:dyDescent="0.25">
      <c r="A191" s="305"/>
      <c r="B191" s="1583"/>
      <c r="C191" s="306"/>
      <c r="D191" s="306"/>
      <c r="E191" s="306"/>
    </row>
    <row r="192" spans="1:5" x14ac:dyDescent="0.25">
      <c r="A192" s="305"/>
      <c r="B192" s="1583"/>
      <c r="C192" s="306"/>
      <c r="D192" s="306"/>
      <c r="E192" s="306"/>
    </row>
    <row r="193" spans="1:5" x14ac:dyDescent="0.25">
      <c r="A193" s="305"/>
      <c r="B193" s="1583"/>
      <c r="C193" s="306"/>
      <c r="D193" s="306"/>
      <c r="E193" s="306"/>
    </row>
    <row r="194" spans="1:5" x14ac:dyDescent="0.25">
      <c r="A194" s="305"/>
      <c r="B194" s="1583"/>
      <c r="C194" s="306"/>
      <c r="D194" s="306"/>
      <c r="E194" s="306"/>
    </row>
    <row r="195" spans="1:5" x14ac:dyDescent="0.25">
      <c r="A195" s="305"/>
      <c r="B195" s="1583"/>
      <c r="C195" s="306"/>
      <c r="D195" s="306"/>
      <c r="E195" s="306"/>
    </row>
    <row r="196" spans="1:5" x14ac:dyDescent="0.25">
      <c r="A196" s="305"/>
      <c r="B196" s="1583"/>
      <c r="C196" s="306"/>
      <c r="D196" s="306"/>
      <c r="E196" s="306"/>
    </row>
    <row r="197" spans="1:5" x14ac:dyDescent="0.25">
      <c r="A197" s="305"/>
      <c r="B197" s="1583"/>
      <c r="C197" s="306"/>
      <c r="D197" s="306"/>
      <c r="E197" s="306"/>
    </row>
    <row r="198" spans="1:5" x14ac:dyDescent="0.25">
      <c r="A198" s="305"/>
      <c r="B198" s="1583"/>
      <c r="C198" s="306"/>
      <c r="D198" s="306"/>
      <c r="E198" s="306"/>
    </row>
    <row r="199" spans="1:5" x14ac:dyDescent="0.25">
      <c r="A199" s="305"/>
      <c r="B199" s="1583"/>
      <c r="C199" s="306"/>
      <c r="D199" s="306"/>
      <c r="E199" s="306"/>
    </row>
    <row r="200" spans="1:5" x14ac:dyDescent="0.25">
      <c r="A200" s="305"/>
      <c r="B200" s="1583"/>
      <c r="C200" s="306"/>
      <c r="D200" s="306"/>
      <c r="E200" s="306"/>
    </row>
    <row r="201" spans="1:5" x14ac:dyDescent="0.25">
      <c r="A201" s="305"/>
      <c r="B201" s="1583"/>
      <c r="C201" s="306"/>
      <c r="D201" s="306"/>
      <c r="E201" s="306"/>
    </row>
    <row r="202" spans="1:5" x14ac:dyDescent="0.25">
      <c r="A202" s="305"/>
      <c r="B202" s="1583"/>
      <c r="C202" s="306"/>
      <c r="D202" s="306"/>
      <c r="E202" s="306"/>
    </row>
    <row r="203" spans="1:5" x14ac:dyDescent="0.25">
      <c r="A203" s="305"/>
      <c r="B203" s="1583"/>
      <c r="C203" s="306"/>
      <c r="D203" s="306"/>
      <c r="E203" s="306"/>
    </row>
    <row r="204" spans="1:5" x14ac:dyDescent="0.25">
      <c r="A204" s="305"/>
      <c r="B204" s="1583"/>
      <c r="C204" s="306"/>
      <c r="D204" s="306"/>
      <c r="E204" s="306"/>
    </row>
    <row r="205" spans="1:5" x14ac:dyDescent="0.25">
      <c r="A205" s="305"/>
      <c r="B205" s="1583"/>
      <c r="C205" s="306"/>
      <c r="D205" s="306"/>
      <c r="E205" s="306"/>
    </row>
    <row r="206" spans="1:5" x14ac:dyDescent="0.25">
      <c r="A206" s="305"/>
      <c r="B206" s="1583"/>
      <c r="C206" s="306"/>
      <c r="D206" s="306"/>
      <c r="E206" s="306"/>
    </row>
    <row r="207" spans="1:5" x14ac:dyDescent="0.25">
      <c r="A207" s="305"/>
      <c r="B207" s="1583"/>
      <c r="C207" s="306"/>
      <c r="D207" s="306"/>
      <c r="E207" s="306"/>
    </row>
    <row r="208" spans="1:5" x14ac:dyDescent="0.25">
      <c r="A208" s="305"/>
      <c r="B208" s="1583"/>
      <c r="C208" s="306"/>
      <c r="D208" s="306"/>
      <c r="E208" s="306"/>
    </row>
    <row r="209" spans="1:5" x14ac:dyDescent="0.25">
      <c r="A209" s="305"/>
      <c r="B209" s="1583"/>
      <c r="C209" s="306"/>
      <c r="D209" s="306"/>
      <c r="E209" s="306"/>
    </row>
    <row r="210" spans="1:5" x14ac:dyDescent="0.25">
      <c r="A210" s="305"/>
      <c r="B210" s="1583"/>
      <c r="C210" s="306"/>
      <c r="D210" s="306"/>
      <c r="E210" s="306"/>
    </row>
    <row r="211" spans="1:5" x14ac:dyDescent="0.25">
      <c r="A211" s="305"/>
      <c r="B211" s="1583"/>
      <c r="C211" s="306"/>
      <c r="D211" s="306"/>
      <c r="E211" s="306"/>
    </row>
    <row r="212" spans="1:5" x14ac:dyDescent="0.25">
      <c r="A212" s="305"/>
      <c r="B212" s="1583"/>
      <c r="C212" s="306"/>
      <c r="D212" s="306"/>
      <c r="E212" s="306"/>
    </row>
    <row r="213" spans="1:5" x14ac:dyDescent="0.25">
      <c r="A213" s="305"/>
      <c r="B213" s="1583"/>
      <c r="C213" s="306"/>
      <c r="D213" s="306"/>
      <c r="E213" s="306"/>
    </row>
    <row r="214" spans="1:5" x14ac:dyDescent="0.25">
      <c r="A214" s="305"/>
      <c r="B214" s="1583"/>
      <c r="C214" s="306"/>
      <c r="D214" s="306"/>
      <c r="E214" s="306"/>
    </row>
    <row r="215" spans="1:5" x14ac:dyDescent="0.25">
      <c r="A215" s="305"/>
      <c r="B215" s="1583"/>
      <c r="C215" s="306"/>
      <c r="D215" s="306"/>
      <c r="E215" s="306"/>
    </row>
    <row r="216" spans="1:5" x14ac:dyDescent="0.25">
      <c r="A216" s="305"/>
      <c r="B216" s="1583"/>
      <c r="C216" s="306"/>
      <c r="D216" s="306"/>
      <c r="E216" s="306"/>
    </row>
    <row r="217" spans="1:5" x14ac:dyDescent="0.25">
      <c r="A217" s="305"/>
      <c r="B217" s="1583"/>
      <c r="C217" s="306"/>
      <c r="D217" s="306"/>
      <c r="E217" s="306"/>
    </row>
    <row r="218" spans="1:5" x14ac:dyDescent="0.25">
      <c r="A218" s="305"/>
      <c r="B218" s="1583"/>
      <c r="C218" s="306"/>
      <c r="D218" s="306"/>
      <c r="E218" s="306"/>
    </row>
    <row r="219" spans="1:5" x14ac:dyDescent="0.25">
      <c r="A219" s="305"/>
      <c r="B219" s="1583"/>
      <c r="C219" s="306"/>
      <c r="D219" s="306"/>
      <c r="E219" s="306"/>
    </row>
    <row r="220" spans="1:5" x14ac:dyDescent="0.25">
      <c r="A220" s="305"/>
      <c r="B220" s="1583"/>
      <c r="C220" s="306"/>
      <c r="D220" s="306"/>
      <c r="E220" s="306"/>
    </row>
    <row r="221" spans="1:5" x14ac:dyDescent="0.25">
      <c r="A221" s="305"/>
      <c r="B221" s="1583"/>
      <c r="C221" s="306"/>
      <c r="D221" s="306"/>
      <c r="E221" s="306"/>
    </row>
    <row r="222" spans="1:5" x14ac:dyDescent="0.25">
      <c r="A222" s="305"/>
      <c r="B222" s="1583"/>
      <c r="C222" s="306"/>
      <c r="D222" s="306"/>
      <c r="E222" s="306"/>
    </row>
    <row r="223" spans="1:5" x14ac:dyDescent="0.25">
      <c r="A223" s="305"/>
      <c r="B223" s="1583"/>
      <c r="C223" s="306"/>
      <c r="D223" s="306"/>
      <c r="E223" s="306"/>
    </row>
    <row r="224" spans="1:5" x14ac:dyDescent="0.25">
      <c r="A224" s="305"/>
      <c r="B224" s="1583"/>
      <c r="C224" s="306"/>
      <c r="D224" s="306"/>
      <c r="E224" s="306"/>
    </row>
    <row r="225" spans="1:5" x14ac:dyDescent="0.25">
      <c r="A225" s="305"/>
      <c r="B225" s="1583"/>
      <c r="C225" s="306"/>
      <c r="D225" s="306"/>
      <c r="E225" s="306"/>
    </row>
    <row r="226" spans="1:5" x14ac:dyDescent="0.25">
      <c r="A226" s="305"/>
      <c r="B226" s="1583"/>
      <c r="C226" s="306"/>
      <c r="D226" s="306"/>
      <c r="E226" s="306"/>
    </row>
    <row r="227" spans="1:5" x14ac:dyDescent="0.25">
      <c r="A227" s="305"/>
      <c r="B227" s="1583"/>
      <c r="C227" s="306"/>
      <c r="D227" s="306"/>
      <c r="E227" s="306"/>
    </row>
    <row r="228" spans="1:5" x14ac:dyDescent="0.25">
      <c r="A228" s="305"/>
      <c r="B228" s="1583"/>
      <c r="C228" s="306"/>
      <c r="D228" s="306"/>
      <c r="E228" s="306"/>
    </row>
    <row r="229" spans="1:5" x14ac:dyDescent="0.25">
      <c r="A229" s="305"/>
      <c r="B229" s="1583"/>
      <c r="C229" s="306"/>
      <c r="D229" s="306"/>
      <c r="E229" s="306"/>
    </row>
    <row r="230" spans="1:5" x14ac:dyDescent="0.25">
      <c r="A230" s="305"/>
      <c r="B230" s="1583"/>
      <c r="C230" s="306"/>
      <c r="D230" s="306"/>
      <c r="E230" s="306"/>
    </row>
    <row r="231" spans="1:5" x14ac:dyDescent="0.25">
      <c r="A231" s="305"/>
      <c r="B231" s="1583"/>
      <c r="C231" s="306"/>
      <c r="D231" s="306"/>
      <c r="E231" s="306"/>
    </row>
    <row r="232" spans="1:5" x14ac:dyDescent="0.25">
      <c r="A232" s="305"/>
      <c r="B232" s="1583"/>
      <c r="C232" s="306"/>
      <c r="D232" s="306"/>
      <c r="E232" s="306"/>
    </row>
    <row r="233" spans="1:5" x14ac:dyDescent="0.25">
      <c r="A233" s="305"/>
      <c r="B233" s="1583"/>
      <c r="C233" s="306"/>
      <c r="D233" s="306"/>
      <c r="E233" s="306"/>
    </row>
    <row r="234" spans="1:5" x14ac:dyDescent="0.25">
      <c r="A234" s="305"/>
      <c r="B234" s="1583"/>
      <c r="C234" s="306"/>
      <c r="D234" s="306"/>
      <c r="E234" s="306"/>
    </row>
    <row r="235" spans="1:5" x14ac:dyDescent="0.25">
      <c r="A235" s="305"/>
      <c r="B235" s="1583"/>
      <c r="C235" s="306"/>
      <c r="D235" s="306"/>
      <c r="E235" s="306"/>
    </row>
    <row r="236" spans="1:5" x14ac:dyDescent="0.25">
      <c r="A236" s="305"/>
      <c r="B236" s="1583"/>
      <c r="C236" s="306"/>
      <c r="D236" s="306"/>
      <c r="E236" s="306"/>
    </row>
    <row r="237" spans="1:5" x14ac:dyDescent="0.25">
      <c r="A237" s="305"/>
      <c r="B237" s="1583"/>
      <c r="C237" s="306"/>
      <c r="D237" s="306"/>
      <c r="E237" s="306"/>
    </row>
    <row r="238" spans="1:5" x14ac:dyDescent="0.25">
      <c r="A238" s="305"/>
      <c r="B238" s="1584"/>
      <c r="C238" s="306"/>
      <c r="D238" s="306"/>
      <c r="E238" s="306"/>
    </row>
    <row r="239" spans="1:5" x14ac:dyDescent="0.25">
      <c r="A239" s="305"/>
      <c r="B239" s="1584"/>
      <c r="C239" s="306"/>
      <c r="D239" s="306"/>
      <c r="E239" s="306"/>
    </row>
    <row r="240" spans="1:5" x14ac:dyDescent="0.25">
      <c r="A240" s="305"/>
      <c r="B240" s="1584"/>
      <c r="C240" s="306"/>
      <c r="D240" s="306"/>
      <c r="E240" s="306"/>
    </row>
    <row r="241" spans="1:5" x14ac:dyDescent="0.25">
      <c r="A241" s="305"/>
      <c r="B241" s="1584"/>
      <c r="C241" s="306"/>
      <c r="D241" s="306"/>
      <c r="E241" s="306"/>
    </row>
    <row r="242" spans="1:5" x14ac:dyDescent="0.25">
      <c r="A242" s="305"/>
      <c r="B242" s="1584"/>
      <c r="C242" s="306"/>
      <c r="D242" s="306"/>
      <c r="E242" s="306"/>
    </row>
    <row r="243" spans="1:5" x14ac:dyDescent="0.25">
      <c r="A243" s="306"/>
      <c r="B243" s="1584"/>
      <c r="C243" s="306"/>
      <c r="D243" s="306"/>
      <c r="E243" s="306"/>
    </row>
    <row r="244" spans="1:5" x14ac:dyDescent="0.25">
      <c r="A244" s="305"/>
      <c r="B244" s="1583"/>
      <c r="C244" s="306"/>
      <c r="D244" s="306"/>
      <c r="E244" s="306"/>
    </row>
    <row r="245" spans="1:5" x14ac:dyDescent="0.25">
      <c r="A245" s="305"/>
      <c r="B245" s="1583"/>
      <c r="C245" s="306"/>
      <c r="D245" s="306"/>
      <c r="E245" s="306"/>
    </row>
    <row r="246" spans="1:5" x14ac:dyDescent="0.25">
      <c r="A246" s="305"/>
      <c r="B246" s="1583"/>
      <c r="C246" s="306"/>
      <c r="D246" s="306"/>
      <c r="E246" s="306"/>
    </row>
    <row r="247" spans="1:5" x14ac:dyDescent="0.25">
      <c r="A247" s="305"/>
      <c r="B247" s="1583"/>
      <c r="C247" s="306"/>
      <c r="D247" s="306"/>
      <c r="E247" s="306"/>
    </row>
    <row r="248" spans="1:5" x14ac:dyDescent="0.25">
      <c r="A248" s="305"/>
      <c r="B248" s="1583"/>
      <c r="C248" s="306"/>
      <c r="D248" s="306"/>
      <c r="E248" s="306"/>
    </row>
    <row r="249" spans="1:5" x14ac:dyDescent="0.25">
      <c r="A249" s="305"/>
      <c r="B249" s="1583"/>
      <c r="C249" s="306"/>
      <c r="D249" s="306"/>
      <c r="E249" s="306"/>
    </row>
    <row r="250" spans="1:5" x14ac:dyDescent="0.25">
      <c r="A250" s="305"/>
      <c r="B250" s="1583"/>
      <c r="C250" s="306"/>
      <c r="D250" s="306"/>
      <c r="E250" s="306"/>
    </row>
    <row r="251" spans="1:5" x14ac:dyDescent="0.25">
      <c r="A251" s="305"/>
      <c r="B251" s="1583"/>
      <c r="C251" s="306"/>
      <c r="D251" s="306"/>
      <c r="E251" s="306"/>
    </row>
    <row r="252" spans="1:5" x14ac:dyDescent="0.25">
      <c r="A252" s="305"/>
      <c r="B252" s="1583"/>
      <c r="C252" s="306"/>
      <c r="D252" s="306"/>
      <c r="E252" s="306"/>
    </row>
    <row r="253" spans="1:5" x14ac:dyDescent="0.25">
      <c r="A253" s="305"/>
      <c r="B253" s="1583"/>
      <c r="C253" s="306"/>
      <c r="D253" s="306"/>
      <c r="E253" s="306"/>
    </row>
    <row r="254" spans="1:5" x14ac:dyDescent="0.25">
      <c r="A254" s="305"/>
      <c r="B254" s="1583"/>
      <c r="C254" s="306"/>
      <c r="D254" s="306"/>
      <c r="E254" s="306"/>
    </row>
    <row r="255" spans="1:5" x14ac:dyDescent="0.25">
      <c r="A255" s="305"/>
      <c r="B255" s="1583"/>
      <c r="C255" s="306"/>
      <c r="D255" s="306"/>
      <c r="E255" s="306"/>
    </row>
    <row r="256" spans="1:5" x14ac:dyDescent="0.25">
      <c r="A256" s="305"/>
      <c r="B256" s="1583"/>
      <c r="C256" s="306"/>
      <c r="D256" s="306"/>
      <c r="E256" s="306"/>
    </row>
    <row r="257" spans="1:5" x14ac:dyDescent="0.25">
      <c r="A257" s="305"/>
      <c r="B257" s="1583"/>
      <c r="C257" s="306"/>
      <c r="D257" s="306"/>
      <c r="E257" s="306"/>
    </row>
    <row r="258" spans="1:5" x14ac:dyDescent="0.25">
      <c r="A258" s="305"/>
      <c r="B258" s="1583"/>
      <c r="C258" s="306"/>
      <c r="D258" s="306"/>
      <c r="E258" s="306"/>
    </row>
    <row r="259" spans="1:5" x14ac:dyDescent="0.25">
      <c r="A259" s="305"/>
      <c r="B259" s="1583"/>
      <c r="C259" s="306"/>
      <c r="D259" s="306"/>
      <c r="E259" s="306"/>
    </row>
    <row r="260" spans="1:5" x14ac:dyDescent="0.25">
      <c r="A260" s="305"/>
      <c r="B260" s="1583"/>
      <c r="C260" s="306"/>
      <c r="D260" s="306"/>
      <c r="E260" s="306"/>
    </row>
    <row r="261" spans="1:5" x14ac:dyDescent="0.25">
      <c r="A261" s="305"/>
      <c r="B261" s="1583"/>
      <c r="C261" s="306"/>
      <c r="D261" s="306"/>
      <c r="E261" s="306"/>
    </row>
    <row r="262" spans="1:5" x14ac:dyDescent="0.25">
      <c r="A262" s="305"/>
      <c r="B262" s="1583"/>
      <c r="C262" s="306"/>
      <c r="D262" s="306"/>
      <c r="E262" s="306"/>
    </row>
    <row r="263" spans="1:5" x14ac:dyDescent="0.25">
      <c r="A263" s="305"/>
      <c r="B263" s="1583"/>
      <c r="C263" s="306"/>
      <c r="D263" s="306"/>
      <c r="E263" s="306"/>
    </row>
    <row r="264" spans="1:5" x14ac:dyDescent="0.25">
      <c r="A264" s="305"/>
      <c r="B264" s="1583"/>
      <c r="C264" s="306"/>
      <c r="D264" s="306"/>
      <c r="E264" s="306"/>
    </row>
    <row r="265" spans="1:5" x14ac:dyDescent="0.25">
      <c r="A265" s="305"/>
      <c r="B265" s="1583"/>
      <c r="C265" s="306"/>
      <c r="D265" s="306"/>
      <c r="E265" s="306"/>
    </row>
    <row r="266" spans="1:5" x14ac:dyDescent="0.25">
      <c r="A266" s="305"/>
      <c r="B266" s="1583"/>
      <c r="C266" s="306"/>
      <c r="D266" s="306"/>
      <c r="E266" s="306"/>
    </row>
    <row r="267" spans="1:5" x14ac:dyDescent="0.25">
      <c r="A267" s="305"/>
      <c r="B267" s="1583"/>
      <c r="C267" s="306"/>
      <c r="D267" s="306"/>
      <c r="E267" s="306"/>
    </row>
    <row r="268" spans="1:5" x14ac:dyDescent="0.25">
      <c r="A268" s="305"/>
      <c r="B268" s="1583"/>
      <c r="C268" s="306"/>
      <c r="D268" s="306"/>
      <c r="E268" s="306"/>
    </row>
    <row r="269" spans="1:5" x14ac:dyDescent="0.25">
      <c r="A269" s="305"/>
      <c r="B269" s="1583"/>
      <c r="C269" s="306"/>
      <c r="D269" s="306"/>
      <c r="E269" s="306"/>
    </row>
    <row r="270" spans="1:5" x14ac:dyDescent="0.25">
      <c r="A270" s="305"/>
      <c r="B270" s="1583"/>
      <c r="C270" s="306"/>
      <c r="D270" s="306"/>
      <c r="E270" s="306"/>
    </row>
    <row r="271" spans="1:5" x14ac:dyDescent="0.25">
      <c r="A271" s="305"/>
      <c r="B271" s="1583"/>
      <c r="C271" s="306"/>
      <c r="D271" s="306"/>
      <c r="E271" s="306"/>
    </row>
    <row r="272" spans="1:5" x14ac:dyDescent="0.25">
      <c r="A272" s="305"/>
      <c r="B272" s="1583"/>
      <c r="C272" s="306"/>
      <c r="D272" s="306"/>
      <c r="E272" s="306"/>
    </row>
    <row r="273" spans="1:5" x14ac:dyDescent="0.25">
      <c r="A273" s="305"/>
      <c r="B273" s="1583"/>
      <c r="C273" s="306"/>
      <c r="D273" s="306"/>
      <c r="E273" s="306"/>
    </row>
    <row r="274" spans="1:5" x14ac:dyDescent="0.25">
      <c r="A274" s="305"/>
      <c r="B274" s="1583"/>
      <c r="C274" s="306"/>
      <c r="D274" s="306"/>
      <c r="E274" s="306"/>
    </row>
    <row r="275" spans="1:5" x14ac:dyDescent="0.25">
      <c r="A275" s="305"/>
      <c r="B275" s="1583"/>
      <c r="C275" s="306"/>
      <c r="D275" s="306"/>
      <c r="E275" s="306"/>
    </row>
    <row r="276" spans="1:5" x14ac:dyDescent="0.25">
      <c r="A276" s="305"/>
      <c r="B276" s="1583"/>
      <c r="C276" s="306"/>
      <c r="D276" s="306"/>
      <c r="E276" s="306"/>
    </row>
    <row r="277" spans="1:5" x14ac:dyDescent="0.25">
      <c r="A277" s="305"/>
      <c r="B277" s="1583"/>
      <c r="C277" s="306"/>
      <c r="D277" s="306"/>
      <c r="E277" s="306"/>
    </row>
    <row r="278" spans="1:5" x14ac:dyDescent="0.25">
      <c r="A278" s="305"/>
      <c r="B278" s="1583"/>
      <c r="C278" s="306"/>
      <c r="D278" s="306"/>
      <c r="E278" s="306"/>
    </row>
    <row r="279" spans="1:5" x14ac:dyDescent="0.25">
      <c r="A279" s="305"/>
      <c r="B279" s="1583"/>
      <c r="C279" s="306"/>
      <c r="D279" s="306"/>
      <c r="E279" s="306"/>
    </row>
    <row r="280" spans="1:5" x14ac:dyDescent="0.25">
      <c r="A280" s="305"/>
      <c r="B280" s="1583"/>
      <c r="C280" s="306"/>
      <c r="D280" s="306"/>
      <c r="E280" s="306"/>
    </row>
    <row r="281" spans="1:5" x14ac:dyDescent="0.25">
      <c r="A281" s="305"/>
      <c r="B281" s="1583"/>
      <c r="C281" s="306"/>
      <c r="D281" s="306"/>
      <c r="E281" s="306"/>
    </row>
    <row r="282" spans="1:5" x14ac:dyDescent="0.25">
      <c r="A282" s="305"/>
      <c r="B282" s="1583"/>
      <c r="C282" s="306"/>
      <c r="D282" s="306"/>
      <c r="E282" s="306"/>
    </row>
    <row r="283" spans="1:5" x14ac:dyDescent="0.25">
      <c r="A283" s="305"/>
      <c r="B283" s="1583"/>
      <c r="C283" s="306"/>
      <c r="D283" s="306"/>
      <c r="E283" s="306"/>
    </row>
    <row r="284" spans="1:5" x14ac:dyDescent="0.25">
      <c r="A284" s="305"/>
      <c r="B284" s="1583"/>
      <c r="C284" s="306"/>
      <c r="D284" s="306"/>
      <c r="E284" s="306"/>
    </row>
    <row r="285" spans="1:5" x14ac:dyDescent="0.25">
      <c r="A285" s="305"/>
      <c r="B285" s="1583"/>
      <c r="C285" s="306"/>
      <c r="D285" s="306"/>
      <c r="E285" s="306"/>
    </row>
    <row r="286" spans="1:5" x14ac:dyDescent="0.25">
      <c r="A286" s="305"/>
      <c r="B286" s="1583"/>
      <c r="C286" s="306"/>
      <c r="D286" s="306"/>
      <c r="E286" s="306"/>
    </row>
    <row r="287" spans="1:5" x14ac:dyDescent="0.25">
      <c r="A287" s="305"/>
      <c r="B287" s="1583"/>
      <c r="C287" s="306"/>
      <c r="D287" s="306"/>
      <c r="E287" s="306"/>
    </row>
    <row r="288" spans="1:5" x14ac:dyDescent="0.25">
      <c r="A288" s="305"/>
      <c r="B288" s="1583"/>
      <c r="C288" s="306"/>
      <c r="D288" s="306"/>
      <c r="E288" s="306"/>
    </row>
    <row r="289" spans="1:5" x14ac:dyDescent="0.25">
      <c r="A289" s="305"/>
      <c r="B289" s="1583"/>
      <c r="C289" s="306"/>
      <c r="D289" s="306"/>
      <c r="E289" s="306"/>
    </row>
    <row r="290" spans="1:5" x14ac:dyDescent="0.25">
      <c r="A290" s="305"/>
      <c r="B290" s="1583"/>
      <c r="C290" s="306"/>
      <c r="D290" s="306"/>
      <c r="E290" s="306"/>
    </row>
    <row r="291" spans="1:5" x14ac:dyDescent="0.25">
      <c r="A291" s="305"/>
      <c r="B291" s="1583"/>
      <c r="C291" s="306"/>
      <c r="D291" s="306"/>
      <c r="E291" s="306"/>
    </row>
    <row r="292" spans="1:5" x14ac:dyDescent="0.25">
      <c r="A292" s="305"/>
      <c r="B292" s="1583"/>
      <c r="C292" s="306"/>
      <c r="D292" s="306"/>
      <c r="E292" s="306"/>
    </row>
    <row r="293" spans="1:5" x14ac:dyDescent="0.25">
      <c r="A293" s="305"/>
      <c r="B293" s="1584"/>
      <c r="C293" s="306"/>
      <c r="D293" s="306"/>
      <c r="E293" s="306"/>
    </row>
    <row r="294" spans="1:5" x14ac:dyDescent="0.25">
      <c r="A294" s="305"/>
      <c r="B294" s="1584"/>
      <c r="C294" s="306"/>
      <c r="D294" s="306"/>
      <c r="E294" s="306"/>
    </row>
    <row r="295" spans="1:5" x14ac:dyDescent="0.25">
      <c r="A295" s="305"/>
      <c r="B295" s="1584"/>
      <c r="C295" s="306"/>
      <c r="D295" s="306"/>
      <c r="E295" s="306"/>
    </row>
    <row r="296" spans="1:5" x14ac:dyDescent="0.25">
      <c r="A296" s="305"/>
      <c r="B296" s="1584"/>
      <c r="C296" s="306"/>
      <c r="D296" s="306"/>
      <c r="E296" s="306"/>
    </row>
    <row r="297" spans="1:5" x14ac:dyDescent="0.25">
      <c r="A297" s="305"/>
      <c r="B297" s="1584"/>
      <c r="C297" s="306"/>
      <c r="D297" s="306"/>
      <c r="E297" s="306"/>
    </row>
    <row r="298" spans="1:5" x14ac:dyDescent="0.25">
      <c r="A298" s="306"/>
      <c r="B298" s="1584"/>
      <c r="C298" s="306"/>
      <c r="D298" s="306"/>
      <c r="E298" s="306"/>
    </row>
    <row r="299" spans="1:5" x14ac:dyDescent="0.25">
      <c r="A299" s="305"/>
      <c r="B299" s="1583"/>
      <c r="C299" s="306"/>
      <c r="D299" s="306"/>
      <c r="E299" s="306"/>
    </row>
    <row r="300" spans="1:5" x14ac:dyDescent="0.25">
      <c r="A300" s="305"/>
      <c r="B300" s="1583"/>
      <c r="C300" s="306"/>
      <c r="D300" s="306"/>
      <c r="E300" s="306"/>
    </row>
    <row r="301" spans="1:5" x14ac:dyDescent="0.25">
      <c r="A301" s="305"/>
      <c r="B301" s="1583"/>
      <c r="C301" s="306"/>
      <c r="D301" s="306"/>
      <c r="E301" s="306"/>
    </row>
    <row r="302" spans="1:5" x14ac:dyDescent="0.25">
      <c r="A302" s="305"/>
      <c r="B302" s="1583"/>
      <c r="C302" s="306"/>
      <c r="D302" s="306"/>
      <c r="E302" s="306"/>
    </row>
    <row r="303" spans="1:5" x14ac:dyDescent="0.25">
      <c r="A303" s="305"/>
      <c r="B303" s="1583"/>
      <c r="C303" s="306"/>
      <c r="D303" s="306"/>
      <c r="E303" s="306"/>
    </row>
    <row r="304" spans="1:5" x14ac:dyDescent="0.25">
      <c r="A304" s="305"/>
      <c r="B304" s="1583"/>
      <c r="C304" s="306"/>
      <c r="D304" s="306"/>
      <c r="E304" s="306"/>
    </row>
    <row r="305" spans="1:5" x14ac:dyDescent="0.25">
      <c r="A305" s="305"/>
      <c r="B305" s="1583"/>
      <c r="C305" s="306"/>
      <c r="D305" s="306"/>
      <c r="E305" s="306"/>
    </row>
    <row r="306" spans="1:5" x14ac:dyDescent="0.25">
      <c r="A306" s="305"/>
      <c r="B306" s="1583"/>
      <c r="C306" s="306"/>
      <c r="D306" s="306"/>
      <c r="E306" s="306"/>
    </row>
    <row r="307" spans="1:5" x14ac:dyDescent="0.25">
      <c r="A307" s="305"/>
      <c r="B307" s="1583"/>
      <c r="C307" s="306"/>
      <c r="D307" s="306"/>
      <c r="E307" s="306"/>
    </row>
    <row r="308" spans="1:5" x14ac:dyDescent="0.25">
      <c r="A308" s="305"/>
      <c r="B308" s="1583"/>
      <c r="C308" s="306"/>
      <c r="D308" s="306"/>
      <c r="E308" s="306"/>
    </row>
    <row r="309" spans="1:5" x14ac:dyDescent="0.25">
      <c r="A309" s="305"/>
      <c r="B309" s="1583"/>
      <c r="C309" s="306"/>
      <c r="D309" s="306"/>
      <c r="E309" s="306"/>
    </row>
    <row r="310" spans="1:5" x14ac:dyDescent="0.25">
      <c r="A310" s="305"/>
      <c r="B310" s="1583"/>
      <c r="C310" s="306"/>
      <c r="D310" s="306"/>
      <c r="E310" s="306"/>
    </row>
    <row r="311" spans="1:5" x14ac:dyDescent="0.25">
      <c r="A311" s="305"/>
      <c r="B311" s="1583"/>
      <c r="C311" s="306"/>
      <c r="D311" s="306"/>
      <c r="E311" s="306"/>
    </row>
    <row r="312" spans="1:5" x14ac:dyDescent="0.25">
      <c r="A312" s="305"/>
      <c r="B312" s="1583"/>
      <c r="C312" s="306"/>
      <c r="D312" s="306"/>
      <c r="E312" s="306"/>
    </row>
    <row r="313" spans="1:5" x14ac:dyDescent="0.25">
      <c r="A313" s="305"/>
      <c r="B313" s="1583"/>
      <c r="C313" s="306"/>
      <c r="D313" s="306"/>
      <c r="E313" s="306"/>
    </row>
    <row r="314" spans="1:5" x14ac:dyDescent="0.25">
      <c r="A314" s="305"/>
      <c r="B314" s="1583"/>
      <c r="C314" s="306"/>
      <c r="D314" s="306"/>
      <c r="E314" s="306"/>
    </row>
    <row r="315" spans="1:5" x14ac:dyDescent="0.25">
      <c r="A315" s="305"/>
      <c r="B315" s="1583"/>
      <c r="C315" s="306"/>
      <c r="D315" s="306"/>
      <c r="E315" s="306"/>
    </row>
    <row r="316" spans="1:5" x14ac:dyDescent="0.25">
      <c r="A316" s="305"/>
      <c r="B316" s="1583"/>
      <c r="C316" s="306"/>
      <c r="D316" s="306"/>
      <c r="E316" s="306"/>
    </row>
    <row r="317" spans="1:5" x14ac:dyDescent="0.25">
      <c r="A317" s="305"/>
      <c r="B317" s="1583"/>
      <c r="C317" s="306"/>
      <c r="D317" s="306"/>
      <c r="E317" s="306"/>
    </row>
    <row r="318" spans="1:5" x14ac:dyDescent="0.25">
      <c r="A318" s="305"/>
      <c r="B318" s="1583"/>
      <c r="C318" s="306"/>
      <c r="D318" s="306"/>
      <c r="E318" s="306"/>
    </row>
    <row r="319" spans="1:5" x14ac:dyDescent="0.25">
      <c r="A319" s="305"/>
      <c r="B319" s="1583"/>
      <c r="C319" s="306"/>
      <c r="D319" s="306"/>
      <c r="E319" s="306"/>
    </row>
    <row r="320" spans="1:5" x14ac:dyDescent="0.25">
      <c r="A320" s="305"/>
      <c r="B320" s="1583"/>
      <c r="C320" s="306"/>
      <c r="D320" s="306"/>
      <c r="E320" s="306"/>
    </row>
    <row r="321" spans="1:5" x14ac:dyDescent="0.25">
      <c r="A321" s="305"/>
      <c r="B321" s="1583"/>
      <c r="C321" s="306"/>
      <c r="D321" s="306"/>
      <c r="E321" s="306"/>
    </row>
    <row r="322" spans="1:5" x14ac:dyDescent="0.25">
      <c r="A322" s="305"/>
      <c r="B322" s="1583"/>
      <c r="C322" s="306"/>
      <c r="D322" s="306"/>
      <c r="E322" s="306"/>
    </row>
    <row r="323" spans="1:5" x14ac:dyDescent="0.25">
      <c r="A323" s="305"/>
      <c r="B323" s="1583"/>
      <c r="C323" s="306"/>
      <c r="D323" s="306"/>
      <c r="E323" s="306"/>
    </row>
    <row r="324" spans="1:5" x14ac:dyDescent="0.25">
      <c r="A324" s="305"/>
      <c r="B324" s="1583"/>
      <c r="C324" s="306"/>
      <c r="D324" s="306"/>
      <c r="E324" s="306"/>
    </row>
    <row r="325" spans="1:5" x14ac:dyDescent="0.25">
      <c r="A325" s="305"/>
      <c r="B325" s="1583"/>
      <c r="C325" s="306"/>
      <c r="D325" s="306"/>
      <c r="E325" s="306"/>
    </row>
    <row r="326" spans="1:5" x14ac:dyDescent="0.25">
      <c r="A326" s="305"/>
      <c r="B326" s="1583"/>
      <c r="C326" s="306"/>
      <c r="D326" s="306"/>
      <c r="E326" s="306"/>
    </row>
    <row r="327" spans="1:5" x14ac:dyDescent="0.25">
      <c r="A327" s="305"/>
      <c r="B327" s="1583"/>
      <c r="C327" s="306"/>
      <c r="D327" s="306"/>
      <c r="E327" s="306"/>
    </row>
    <row r="328" spans="1:5" x14ac:dyDescent="0.25">
      <c r="A328" s="305"/>
      <c r="B328" s="1583"/>
      <c r="C328" s="306"/>
      <c r="D328" s="306"/>
      <c r="E328" s="306"/>
    </row>
    <row r="329" spans="1:5" x14ac:dyDescent="0.25">
      <c r="A329" s="305"/>
      <c r="B329" s="1583"/>
      <c r="C329" s="306"/>
      <c r="D329" s="306"/>
      <c r="E329" s="306"/>
    </row>
    <row r="330" spans="1:5" x14ac:dyDescent="0.25">
      <c r="A330" s="305"/>
      <c r="B330" s="1583"/>
      <c r="C330" s="306"/>
      <c r="D330" s="306"/>
      <c r="E330" s="306"/>
    </row>
    <row r="331" spans="1:5" x14ac:dyDescent="0.25">
      <c r="A331" s="305"/>
      <c r="B331" s="1583"/>
      <c r="C331" s="306"/>
      <c r="D331" s="306"/>
      <c r="E331" s="306"/>
    </row>
    <row r="332" spans="1:5" x14ac:dyDescent="0.25">
      <c r="A332" s="305"/>
      <c r="B332" s="1583"/>
      <c r="C332" s="306"/>
      <c r="D332" s="306"/>
      <c r="E332" s="306"/>
    </row>
    <row r="333" spans="1:5" x14ac:dyDescent="0.25">
      <c r="A333" s="305"/>
      <c r="B333" s="1583"/>
      <c r="C333" s="306"/>
      <c r="D333" s="306"/>
      <c r="E333" s="306"/>
    </row>
    <row r="334" spans="1:5" x14ac:dyDescent="0.25">
      <c r="A334" s="305"/>
      <c r="B334" s="1583"/>
      <c r="C334" s="306"/>
      <c r="D334" s="306"/>
      <c r="E334" s="306"/>
    </row>
    <row r="335" spans="1:5" x14ac:dyDescent="0.25">
      <c r="A335" s="305"/>
      <c r="B335" s="1583"/>
      <c r="C335" s="306"/>
      <c r="D335" s="306"/>
      <c r="E335" s="306"/>
    </row>
    <row r="336" spans="1:5" x14ac:dyDescent="0.25">
      <c r="A336" s="305"/>
      <c r="B336" s="1583"/>
      <c r="C336" s="306"/>
      <c r="D336" s="306"/>
      <c r="E336" s="306"/>
    </row>
    <row r="337" spans="1:5" x14ac:dyDescent="0.25">
      <c r="A337" s="305"/>
      <c r="B337" s="1583"/>
      <c r="C337" s="306"/>
      <c r="D337" s="306"/>
      <c r="E337" s="306"/>
    </row>
    <row r="338" spans="1:5" x14ac:dyDescent="0.25">
      <c r="A338" s="305"/>
      <c r="B338" s="1583"/>
      <c r="C338" s="306"/>
      <c r="D338" s="306"/>
      <c r="E338" s="306"/>
    </row>
    <row r="339" spans="1:5" x14ac:dyDescent="0.25">
      <c r="A339" s="305"/>
      <c r="B339" s="1583"/>
      <c r="C339" s="306"/>
      <c r="D339" s="306"/>
      <c r="E339" s="306"/>
    </row>
    <row r="340" spans="1:5" x14ac:dyDescent="0.25">
      <c r="A340" s="305"/>
      <c r="B340" s="1583"/>
      <c r="C340" s="306"/>
      <c r="D340" s="306"/>
      <c r="E340" s="306"/>
    </row>
    <row r="341" spans="1:5" x14ac:dyDescent="0.25">
      <c r="A341" s="305"/>
      <c r="B341" s="1583"/>
      <c r="C341" s="306"/>
      <c r="D341" s="306"/>
      <c r="E341" s="306"/>
    </row>
    <row r="342" spans="1:5" x14ac:dyDescent="0.25">
      <c r="A342" s="305"/>
      <c r="B342" s="1583"/>
      <c r="C342" s="306"/>
      <c r="D342" s="306"/>
      <c r="E342" s="306"/>
    </row>
    <row r="343" spans="1:5" x14ac:dyDescent="0.25">
      <c r="A343" s="305"/>
      <c r="B343" s="1583"/>
      <c r="C343" s="306"/>
      <c r="D343" s="306"/>
      <c r="E343" s="306"/>
    </row>
    <row r="344" spans="1:5" x14ac:dyDescent="0.25">
      <c r="A344" s="305"/>
      <c r="B344" s="1583"/>
      <c r="C344" s="306"/>
      <c r="D344" s="306"/>
      <c r="E344" s="306"/>
    </row>
    <row r="345" spans="1:5" x14ac:dyDescent="0.25">
      <c r="A345" s="305"/>
      <c r="B345" s="1583"/>
      <c r="C345" s="306"/>
      <c r="D345" s="306"/>
      <c r="E345" s="306"/>
    </row>
    <row r="346" spans="1:5" x14ac:dyDescent="0.25">
      <c r="A346" s="305"/>
      <c r="B346" s="1583"/>
      <c r="C346" s="306"/>
      <c r="D346" s="306"/>
      <c r="E346" s="306"/>
    </row>
    <row r="347" spans="1:5" x14ac:dyDescent="0.25">
      <c r="A347" s="305"/>
      <c r="B347" s="1583"/>
      <c r="C347" s="306"/>
      <c r="D347" s="306"/>
      <c r="E347" s="306"/>
    </row>
    <row r="348" spans="1:5" x14ac:dyDescent="0.25">
      <c r="A348" s="305"/>
      <c r="B348" s="1584"/>
      <c r="C348" s="306"/>
      <c r="D348" s="306"/>
      <c r="E348" s="306"/>
    </row>
    <row r="349" spans="1:5" x14ac:dyDescent="0.25">
      <c r="A349" s="305"/>
      <c r="B349" s="1584"/>
      <c r="C349" s="306"/>
      <c r="D349" s="306"/>
      <c r="E349" s="306"/>
    </row>
    <row r="350" spans="1:5" x14ac:dyDescent="0.25">
      <c r="A350" s="305"/>
      <c r="B350" s="1584"/>
      <c r="C350" s="306"/>
      <c r="D350" s="306"/>
      <c r="E350" s="306"/>
    </row>
  </sheetData>
  <mergeCells count="10">
    <mergeCell ref="A47:B47"/>
    <mergeCell ref="A1:F1"/>
    <mergeCell ref="A2:F2"/>
    <mergeCell ref="A3:F3"/>
    <mergeCell ref="A8:A11"/>
    <mergeCell ref="C8:F9"/>
    <mergeCell ref="C10:C11"/>
    <mergeCell ref="D10:D11"/>
    <mergeCell ref="E10:E11"/>
    <mergeCell ref="F10:F1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/>
  </sheetViews>
  <sheetFormatPr defaultColWidth="11.44140625" defaultRowHeight="13.2" x14ac:dyDescent="0.25"/>
  <cols>
    <col min="1" max="1" width="40.5546875" style="1586" customWidth="1"/>
    <col min="2" max="2" width="20.88671875" style="1586" customWidth="1"/>
    <col min="3" max="4" width="18.109375" style="1586" customWidth="1"/>
    <col min="5" max="5" width="20.44140625" style="1586" customWidth="1"/>
    <col min="6" max="7" width="18.109375" style="1586" customWidth="1"/>
    <col min="8" max="16384" width="11.44140625" style="1586"/>
  </cols>
  <sheetData>
    <row r="1" spans="1:8" x14ac:dyDescent="0.25">
      <c r="A1" s="1585"/>
      <c r="G1" s="1587" t="s">
        <v>1661</v>
      </c>
    </row>
    <row r="2" spans="1:8" x14ac:dyDescent="0.25">
      <c r="G2" s="1588" t="s">
        <v>1662</v>
      </c>
    </row>
    <row r="3" spans="1:8" ht="6" customHeight="1" x14ac:dyDescent="0.25">
      <c r="A3" s="1589"/>
    </row>
    <row r="4" spans="1:8" ht="42.9" customHeight="1" x14ac:dyDescent="0.25">
      <c r="A4" s="1590" t="s">
        <v>1663</v>
      </c>
      <c r="B4" s="1590"/>
      <c r="C4" s="1590"/>
      <c r="D4" s="1590"/>
      <c r="E4" s="1590"/>
      <c r="F4" s="1590"/>
      <c r="G4" s="1590"/>
      <c r="H4" s="1591"/>
    </row>
    <row r="5" spans="1:8" s="1594" customFormat="1" ht="22.95" customHeight="1" thickBot="1" x14ac:dyDescent="0.35">
      <c r="A5" s="1592"/>
      <c r="B5" s="1592"/>
      <c r="C5" s="1592"/>
      <c r="D5" s="1592"/>
      <c r="E5" s="1592"/>
      <c r="F5" s="1592"/>
      <c r="G5" s="1592"/>
      <c r="H5" s="1593"/>
    </row>
    <row r="6" spans="1:8" ht="38.25" customHeight="1" x14ac:dyDescent="0.25">
      <c r="A6" s="1595" t="s">
        <v>220</v>
      </c>
      <c r="B6" s="1596" t="s">
        <v>1664</v>
      </c>
      <c r="C6" s="1596"/>
      <c r="D6" s="1596"/>
      <c r="E6" s="1596" t="s">
        <v>1665</v>
      </c>
      <c r="F6" s="1596"/>
      <c r="G6" s="1597"/>
      <c r="H6" s="1591"/>
    </row>
    <row r="7" spans="1:8" ht="25.2" customHeight="1" x14ac:dyDescent="0.25">
      <c r="A7" s="1598"/>
      <c r="B7" s="1599" t="s">
        <v>1557</v>
      </c>
      <c r="C7" s="1599" t="s">
        <v>322</v>
      </c>
      <c r="D7" s="1599" t="s">
        <v>224</v>
      </c>
      <c r="E7" s="1599" t="s">
        <v>1557</v>
      </c>
      <c r="F7" s="1599" t="s">
        <v>322</v>
      </c>
      <c r="G7" s="1600" t="s">
        <v>224</v>
      </c>
    </row>
    <row r="8" spans="1:8" ht="19.5" customHeight="1" x14ac:dyDescent="0.25">
      <c r="A8" s="1601" t="s">
        <v>240</v>
      </c>
      <c r="B8" s="1602">
        <f t="shared" ref="B8:D8" si="0">SUM(B9:B10)</f>
        <v>8586</v>
      </c>
      <c r="C8" s="1602">
        <f t="shared" si="0"/>
        <v>8674</v>
      </c>
      <c r="D8" s="1602">
        <f t="shared" si="0"/>
        <v>7998</v>
      </c>
      <c r="E8" s="1602">
        <f>('[4]MZDA 2021 RO (suma) s RŠ'!$Q$30+'[4]MZDA 2021 RO (suma) s RŠ'!$R$30)/1000</f>
        <v>181512.41099999999</v>
      </c>
      <c r="F8" s="1602">
        <f t="shared" ref="F8:G8" si="1">SUM(F9:F10)</f>
        <v>185089</v>
      </c>
      <c r="G8" s="1603">
        <f t="shared" si="1"/>
        <v>176787</v>
      </c>
    </row>
    <row r="9" spans="1:8" ht="19.5" customHeight="1" x14ac:dyDescent="0.25">
      <c r="A9" s="1604" t="s">
        <v>1666</v>
      </c>
      <c r="B9" s="1602">
        <f>'[4]ZAM 2021 RO (suma) s RŠ'!$O$30</f>
        <v>3161</v>
      </c>
      <c r="C9" s="1602">
        <v>3181</v>
      </c>
      <c r="D9" s="1602">
        <f>[1]MF!$D$16</f>
        <v>2811</v>
      </c>
      <c r="E9" s="1602">
        <f>ROUND('[4]MZDA 2021 RO (suma) s RŠ'!$Q$30/1000,0)</f>
        <v>69820</v>
      </c>
      <c r="F9" s="1602">
        <v>70525</v>
      </c>
      <c r="G9" s="1603">
        <f>ROUND([1]MF!$D$31/1000,0)</f>
        <v>67705</v>
      </c>
    </row>
    <row r="10" spans="1:8" ht="19.5" customHeight="1" thickBot="1" x14ac:dyDescent="0.3">
      <c r="A10" s="1605" t="s">
        <v>1667</v>
      </c>
      <c r="B10" s="1606">
        <f>'[4]ZAM 2021 RO (suma) s RŠ'!$P$30</f>
        <v>5425</v>
      </c>
      <c r="C10" s="1606">
        <v>5493</v>
      </c>
      <c r="D10" s="1606">
        <f>[1]MF!$D$17</f>
        <v>5187</v>
      </c>
      <c r="E10" s="1606">
        <f>ROUND('[4]MZDA 2021 RO (suma) s RŠ'!$R$30/1000,0)</f>
        <v>111692</v>
      </c>
      <c r="F10" s="1606">
        <v>114564</v>
      </c>
      <c r="G10" s="1607">
        <f>ROUND([1]MF!$D$32/1000,0)</f>
        <v>109082</v>
      </c>
      <c r="H10" s="1591"/>
    </row>
    <row r="11" spans="1:8" ht="19.5" customHeight="1" x14ac:dyDescent="0.25">
      <c r="A11" s="1608"/>
      <c r="B11" s="1609"/>
      <c r="C11" s="1609"/>
      <c r="D11" s="1609"/>
      <c r="E11" s="1609"/>
      <c r="F11" s="1609"/>
      <c r="G11" s="1609"/>
      <c r="H11" s="1591"/>
    </row>
    <row r="12" spans="1:8" x14ac:dyDescent="0.25">
      <c r="A12" s="1591"/>
      <c r="B12" s="1591"/>
      <c r="C12" s="1591"/>
      <c r="D12" s="1591"/>
      <c r="E12" s="1591"/>
      <c r="F12" s="1591"/>
      <c r="G12" s="1587" t="s">
        <v>1668</v>
      </c>
      <c r="H12" s="1591"/>
    </row>
    <row r="13" spans="1:8" x14ac:dyDescent="0.25">
      <c r="A13" s="1591"/>
      <c r="B13" s="1591"/>
      <c r="C13" s="1591"/>
      <c r="D13" s="1591"/>
      <c r="E13" s="1591"/>
      <c r="F13" s="1591"/>
      <c r="G13" s="1587" t="s">
        <v>1575</v>
      </c>
      <c r="H13" s="1591"/>
    </row>
    <row r="14" spans="1:8" ht="6" customHeight="1" x14ac:dyDescent="0.25">
      <c r="A14" s="1610"/>
      <c r="B14" s="1591"/>
      <c r="C14" s="1591"/>
      <c r="D14" s="1591"/>
      <c r="E14" s="1591"/>
      <c r="F14" s="1591"/>
      <c r="G14" s="1591"/>
      <c r="H14" s="1591"/>
    </row>
    <row r="15" spans="1:8" ht="18.75" customHeight="1" x14ac:dyDescent="0.25">
      <c r="A15" s="1590" t="s">
        <v>1669</v>
      </c>
      <c r="B15" s="1590"/>
      <c r="C15" s="1590"/>
      <c r="D15" s="1590"/>
      <c r="E15" s="1590"/>
      <c r="F15" s="1590"/>
      <c r="G15" s="1590"/>
      <c r="H15" s="1591"/>
    </row>
    <row r="16" spans="1:8" ht="13.8" thickBot="1" x14ac:dyDescent="0.3">
      <c r="A16" s="1593"/>
      <c r="B16" s="1611"/>
      <c r="C16" s="1611"/>
      <c r="D16" s="1611"/>
      <c r="E16" s="1611"/>
      <c r="F16" s="1611"/>
      <c r="G16" s="1611"/>
      <c r="H16" s="1591"/>
    </row>
    <row r="17" spans="1:10" ht="42.75" customHeight="1" x14ac:dyDescent="0.25">
      <c r="A17" s="1612" t="s">
        <v>220</v>
      </c>
      <c r="B17" s="1596" t="s">
        <v>1664</v>
      </c>
      <c r="C17" s="1596"/>
      <c r="D17" s="1596"/>
      <c r="E17" s="1596" t="s">
        <v>1670</v>
      </c>
      <c r="F17" s="1596"/>
      <c r="G17" s="1597"/>
      <c r="H17" s="1591"/>
    </row>
    <row r="18" spans="1:10" ht="25.2" customHeight="1" x14ac:dyDescent="0.25">
      <c r="A18" s="1613"/>
      <c r="B18" s="1599" t="s">
        <v>1557</v>
      </c>
      <c r="C18" s="1599" t="s">
        <v>322</v>
      </c>
      <c r="D18" s="1599" t="s">
        <v>224</v>
      </c>
      <c r="E18" s="1599" t="s">
        <v>1557</v>
      </c>
      <c r="F18" s="1599" t="s">
        <v>322</v>
      </c>
      <c r="G18" s="1600" t="s">
        <v>224</v>
      </c>
      <c r="H18" s="1591"/>
    </row>
    <row r="19" spans="1:10" ht="20.25" customHeight="1" thickBot="1" x14ac:dyDescent="0.3">
      <c r="A19" s="1614" t="s">
        <v>238</v>
      </c>
      <c r="B19" s="1606">
        <f>'[4]ZAM 2021 RO (suma) s RŠ'!$N$26</f>
        <v>4609</v>
      </c>
      <c r="C19" s="1606">
        <v>4609</v>
      </c>
      <c r="D19" s="1606">
        <f>[1]MV!$D$18</f>
        <v>4330.8</v>
      </c>
      <c r="E19" s="1606">
        <f>ROUND('[4]MZDA 2021 RO (suma) s RŠ'!$P$26/1000,0)</f>
        <v>92758</v>
      </c>
      <c r="F19" s="1606">
        <v>94738</v>
      </c>
      <c r="G19" s="1607">
        <f>ROUND([1]MV!$D$33/1000,0)</f>
        <v>96610</v>
      </c>
      <c r="H19" s="1591"/>
    </row>
    <row r="20" spans="1:10" x14ac:dyDescent="0.25">
      <c r="A20" s="1591"/>
      <c r="B20" s="1591"/>
      <c r="C20" s="1591"/>
      <c r="D20" s="1591"/>
      <c r="E20" s="1591"/>
      <c r="F20" s="1591"/>
      <c r="G20" s="1591"/>
      <c r="H20" s="1591"/>
    </row>
    <row r="21" spans="1:10" x14ac:dyDescent="0.25">
      <c r="A21" s="1591"/>
      <c r="B21" s="1591"/>
      <c r="C21" s="1591"/>
      <c r="D21" s="1591"/>
      <c r="E21" s="1591"/>
      <c r="F21" s="1591"/>
      <c r="G21" s="1591"/>
      <c r="H21" s="1591"/>
    </row>
    <row r="22" spans="1:10" x14ac:dyDescent="0.25">
      <c r="A22" s="1591"/>
      <c r="B22" s="1591"/>
      <c r="C22" s="1591"/>
      <c r="D22" s="1591"/>
      <c r="E22" s="1591"/>
      <c r="F22" s="1591"/>
      <c r="G22" s="1591"/>
      <c r="H22" s="1591"/>
    </row>
    <row r="23" spans="1:10" x14ac:dyDescent="0.25">
      <c r="A23" s="1591"/>
      <c r="B23" s="1591"/>
      <c r="C23" s="1591"/>
      <c r="D23" s="1591"/>
      <c r="E23" s="1591"/>
      <c r="F23" s="1591"/>
      <c r="G23" s="1588" t="s">
        <v>1671</v>
      </c>
      <c r="H23" s="1591"/>
    </row>
    <row r="24" spans="1:10" x14ac:dyDescent="0.25">
      <c r="A24" s="1591"/>
      <c r="B24" s="1591"/>
      <c r="C24" s="1591"/>
      <c r="D24" s="1591"/>
      <c r="E24" s="1591"/>
      <c r="F24" s="1591"/>
      <c r="G24" s="1587" t="s">
        <v>1575</v>
      </c>
      <c r="H24" s="1591"/>
    </row>
    <row r="25" spans="1:10" ht="6" customHeight="1" x14ac:dyDescent="0.25">
      <c r="A25" s="1591"/>
      <c r="B25" s="1591"/>
      <c r="C25" s="1591"/>
      <c r="D25" s="1591"/>
      <c r="E25" s="1591"/>
      <c r="F25" s="1591"/>
      <c r="G25" s="1591"/>
      <c r="H25" s="1591"/>
    </row>
    <row r="26" spans="1:10" ht="18.75" customHeight="1" x14ac:dyDescent="0.25">
      <c r="A26" s="1590" t="s">
        <v>1672</v>
      </c>
      <c r="B26" s="1590"/>
      <c r="C26" s="1590"/>
      <c r="D26" s="1590"/>
      <c r="E26" s="1590"/>
      <c r="F26" s="1590"/>
      <c r="G26" s="1590"/>
      <c r="H26" s="1591"/>
    </row>
    <row r="27" spans="1:10" ht="13.8" thickBot="1" x14ac:dyDescent="0.3">
      <c r="A27" s="1593"/>
      <c r="B27" s="1611"/>
      <c r="C27" s="1611"/>
      <c r="D27" s="1611"/>
      <c r="E27" s="1611"/>
      <c r="F27" s="1611"/>
      <c r="G27" s="1611"/>
      <c r="H27" s="1591"/>
    </row>
    <row r="28" spans="1:10" ht="42.75" customHeight="1" x14ac:dyDescent="0.25">
      <c r="A28" s="1612" t="s">
        <v>220</v>
      </c>
      <c r="B28" s="1596" t="s">
        <v>1664</v>
      </c>
      <c r="C28" s="1596"/>
      <c r="D28" s="1596"/>
      <c r="E28" s="1596" t="s">
        <v>1670</v>
      </c>
      <c r="F28" s="1596"/>
      <c r="G28" s="1597"/>
      <c r="H28" s="1591"/>
    </row>
    <row r="29" spans="1:10" ht="25.2" customHeight="1" x14ac:dyDescent="0.25">
      <c r="A29" s="1613"/>
      <c r="B29" s="1599" t="s">
        <v>1557</v>
      </c>
      <c r="C29" s="1599" t="s">
        <v>322</v>
      </c>
      <c r="D29" s="1599" t="s">
        <v>224</v>
      </c>
      <c r="E29" s="1599" t="s">
        <v>1557</v>
      </c>
      <c r="F29" s="1599" t="s">
        <v>322</v>
      </c>
      <c r="G29" s="1600" t="s">
        <v>224</v>
      </c>
      <c r="H29" s="1591"/>
    </row>
    <row r="30" spans="1:10" ht="20.25" customHeight="1" x14ac:dyDescent="0.25">
      <c r="A30" s="1601" t="s">
        <v>238</v>
      </c>
      <c r="B30" s="1615">
        <f>'[4]ZAM 2021 RO (suma) s RŠ'!$Q$26</f>
        <v>23200</v>
      </c>
      <c r="C30" s="1615">
        <v>23193</v>
      </c>
      <c r="D30" s="1615">
        <f>[1]MV!$D$14</f>
        <v>20488.099999999999</v>
      </c>
      <c r="E30" s="1615">
        <f>ROUND('[4]MZDA 2021 RO (suma) s RŠ'!$S$26/1000,0)</f>
        <v>522562</v>
      </c>
      <c r="F30" s="1615">
        <v>492104</v>
      </c>
      <c r="G30" s="1616">
        <f>ROUND([1]MV!$D$29/1000,0)-31</f>
        <v>509854</v>
      </c>
      <c r="H30" s="1591"/>
      <c r="I30" s="1617"/>
      <c r="J30" s="1617"/>
    </row>
    <row r="31" spans="1:10" ht="20.25" customHeight="1" x14ac:dyDescent="0.25">
      <c r="A31" s="1601" t="s">
        <v>239</v>
      </c>
      <c r="B31" s="1615">
        <f>'[4]ZAM 2021 RO (suma) s RŠ'!$Q$29</f>
        <v>5146</v>
      </c>
      <c r="C31" s="1615">
        <v>5146</v>
      </c>
      <c r="D31" s="1615">
        <f>[1]MS!$D$14</f>
        <v>4798.2</v>
      </c>
      <c r="E31" s="1615">
        <f>ROUND('[4]MZDA 2021 RO (suma) s RŠ'!$S$29/1000,0)</f>
        <v>110205</v>
      </c>
      <c r="F31" s="1615">
        <v>111878</v>
      </c>
      <c r="G31" s="1616">
        <f>ROUND([1]MS!$D$29/1000,0)-723</f>
        <v>110761</v>
      </c>
      <c r="H31" s="1591"/>
    </row>
    <row r="32" spans="1:10" ht="20.25" customHeight="1" thickBot="1" x14ac:dyDescent="0.3">
      <c r="A32" s="1614" t="s">
        <v>1673</v>
      </c>
      <c r="B32" s="1618">
        <f>'[4]ZAM 2021 RO (suma) s RŠ'!$Q$49</f>
        <v>216</v>
      </c>
      <c r="C32" s="1618">
        <v>228</v>
      </c>
      <c r="D32" s="1618">
        <f>[1]NBÚ!$D$14+2</f>
        <v>194.3</v>
      </c>
      <c r="E32" s="1618">
        <f>ROUND('[4]MZDA 2021 RO (suma) s RŠ'!$S$49/1000,0)</f>
        <v>5905</v>
      </c>
      <c r="F32" s="1618">
        <v>5972</v>
      </c>
      <c r="G32" s="1619">
        <f>ROUND([1]NBÚ!$D$29/1000,0)</f>
        <v>5809</v>
      </c>
      <c r="H32" s="1591"/>
    </row>
    <row r="33" spans="1:8" x14ac:dyDescent="0.25">
      <c r="A33" s="1591"/>
      <c r="B33" s="1591"/>
      <c r="C33" s="1591"/>
      <c r="D33" s="1591"/>
      <c r="E33" s="1591"/>
      <c r="F33" s="1591"/>
      <c r="G33" s="1591"/>
      <c r="H33" s="1591"/>
    </row>
    <row r="34" spans="1:8" x14ac:dyDescent="0.25">
      <c r="A34" s="1620"/>
      <c r="B34" s="1591"/>
      <c r="C34" s="1591"/>
      <c r="D34" s="1591"/>
      <c r="E34" s="1591"/>
      <c r="F34" s="1591"/>
      <c r="G34" s="1591"/>
      <c r="H34" s="1591"/>
    </row>
    <row r="36" spans="1:8" x14ac:dyDescent="0.25">
      <c r="G36" s="1588" t="s">
        <v>1674</v>
      </c>
    </row>
    <row r="37" spans="1:8" x14ac:dyDescent="0.25">
      <c r="G37" s="1588" t="s">
        <v>1575</v>
      </c>
    </row>
    <row r="38" spans="1:8" ht="6" customHeight="1" x14ac:dyDescent="0.25">
      <c r="A38" s="1589"/>
    </row>
    <row r="39" spans="1:8" ht="18.75" customHeight="1" x14ac:dyDescent="0.25">
      <c r="A39" s="1621" t="s">
        <v>1675</v>
      </c>
      <c r="B39" s="1621"/>
      <c r="C39" s="1621"/>
      <c r="D39" s="1621"/>
      <c r="E39" s="1621"/>
      <c r="F39" s="1621"/>
      <c r="G39" s="1621"/>
    </row>
    <row r="40" spans="1:8" ht="13.8" thickBot="1" x14ac:dyDescent="0.3">
      <c r="A40" s="1594"/>
      <c r="B40" s="1622"/>
      <c r="C40" s="1622"/>
      <c r="D40" s="1622"/>
      <c r="E40" s="1622"/>
      <c r="F40" s="1622"/>
      <c r="G40" s="1622"/>
    </row>
    <row r="41" spans="1:8" ht="42.75" customHeight="1" x14ac:dyDescent="0.25">
      <c r="A41" s="1623" t="s">
        <v>220</v>
      </c>
      <c r="B41" s="1624" t="s">
        <v>1676</v>
      </c>
      <c r="C41" s="1624"/>
      <c r="D41" s="1624"/>
      <c r="E41" s="1624" t="s">
        <v>1677</v>
      </c>
      <c r="F41" s="1624"/>
      <c r="G41" s="1625"/>
    </row>
    <row r="42" spans="1:8" ht="25.2" customHeight="1" x14ac:dyDescent="0.25">
      <c r="A42" s="1626"/>
      <c r="B42" s="1599" t="s">
        <v>1557</v>
      </c>
      <c r="C42" s="1599" t="s">
        <v>322</v>
      </c>
      <c r="D42" s="1599" t="s">
        <v>224</v>
      </c>
      <c r="E42" s="1599" t="s">
        <v>1557</v>
      </c>
      <c r="F42" s="1599" t="s">
        <v>322</v>
      </c>
      <c r="G42" s="1600" t="s">
        <v>224</v>
      </c>
    </row>
    <row r="43" spans="1:8" s="1591" customFormat="1" ht="20.25" customHeight="1" thickBot="1" x14ac:dyDescent="0.3">
      <c r="A43" s="1614" t="s">
        <v>237</v>
      </c>
      <c r="B43" s="1606">
        <f>'[4]ZAM 2021 RO (suma) s RŠ'!$R$25</f>
        <v>14100</v>
      </c>
      <c r="C43" s="1606">
        <v>14100</v>
      </c>
      <c r="D43" s="1606">
        <f>[1]MO!$D$15</f>
        <v>14091.7</v>
      </c>
      <c r="E43" s="1606">
        <f>ROUND('[4]MZDA 2021 RO (suma) s RŠ'!$V$25/1000,0)</f>
        <v>347212</v>
      </c>
      <c r="F43" s="1606">
        <v>347776</v>
      </c>
      <c r="G43" s="1607">
        <f>ROUND([1]MO!$D$30/1000,0)-2</f>
        <v>347776</v>
      </c>
    </row>
  </sheetData>
  <mergeCells count="16">
    <mergeCell ref="A26:G26"/>
    <mergeCell ref="A28:A29"/>
    <mergeCell ref="B28:D28"/>
    <mergeCell ref="E28:G28"/>
    <mergeCell ref="A39:G39"/>
    <mergeCell ref="A41:A42"/>
    <mergeCell ref="B41:D41"/>
    <mergeCell ref="E41:G41"/>
    <mergeCell ref="A4:G4"/>
    <mergeCell ref="A6:A7"/>
    <mergeCell ref="B6:D6"/>
    <mergeCell ref="E6:G6"/>
    <mergeCell ref="A15:G15"/>
    <mergeCell ref="A17:A18"/>
    <mergeCell ref="B17:D17"/>
    <mergeCell ref="E17:G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"/>
  <sheetViews>
    <sheetView workbookViewId="0"/>
  </sheetViews>
  <sheetFormatPr defaultRowHeight="14.4" x14ac:dyDescent="0.3"/>
  <cols>
    <col min="1" max="1" width="49.6640625" customWidth="1"/>
    <col min="2" max="2" width="10" customWidth="1"/>
    <col min="3" max="4" width="10" style="798" customWidth="1"/>
    <col min="5" max="5" width="12.5546875" style="798" customWidth="1"/>
    <col min="6" max="8" width="10" style="798" customWidth="1"/>
    <col min="9" max="10" width="10" customWidth="1"/>
    <col min="11" max="11" width="10.44140625" customWidth="1"/>
    <col min="12" max="29" width="10" customWidth="1"/>
    <col min="257" max="257" width="49.6640625" customWidth="1"/>
    <col min="258" max="260" width="10" customWidth="1"/>
    <col min="261" max="261" width="12.5546875" customWidth="1"/>
    <col min="262" max="266" width="10" customWidth="1"/>
    <col min="267" max="267" width="10.44140625" customWidth="1"/>
    <col min="268" max="285" width="10" customWidth="1"/>
    <col min="513" max="513" width="49.6640625" customWidth="1"/>
    <col min="514" max="516" width="10" customWidth="1"/>
    <col min="517" max="517" width="12.5546875" customWidth="1"/>
    <col min="518" max="522" width="10" customWidth="1"/>
    <col min="523" max="523" width="10.44140625" customWidth="1"/>
    <col min="524" max="541" width="10" customWidth="1"/>
    <col min="769" max="769" width="49.6640625" customWidth="1"/>
    <col min="770" max="772" width="10" customWidth="1"/>
    <col min="773" max="773" width="12.5546875" customWidth="1"/>
    <col min="774" max="778" width="10" customWidth="1"/>
    <col min="779" max="779" width="10.44140625" customWidth="1"/>
    <col min="780" max="797" width="10" customWidth="1"/>
    <col min="1025" max="1025" width="49.6640625" customWidth="1"/>
    <col min="1026" max="1028" width="10" customWidth="1"/>
    <col min="1029" max="1029" width="12.5546875" customWidth="1"/>
    <col min="1030" max="1034" width="10" customWidth="1"/>
    <col min="1035" max="1035" width="10.44140625" customWidth="1"/>
    <col min="1036" max="1053" width="10" customWidth="1"/>
    <col min="1281" max="1281" width="49.6640625" customWidth="1"/>
    <col min="1282" max="1284" width="10" customWidth="1"/>
    <col min="1285" max="1285" width="12.5546875" customWidth="1"/>
    <col min="1286" max="1290" width="10" customWidth="1"/>
    <col min="1291" max="1291" width="10.44140625" customWidth="1"/>
    <col min="1292" max="1309" width="10" customWidth="1"/>
    <col min="1537" max="1537" width="49.6640625" customWidth="1"/>
    <col min="1538" max="1540" width="10" customWidth="1"/>
    <col min="1541" max="1541" width="12.5546875" customWidth="1"/>
    <col min="1542" max="1546" width="10" customWidth="1"/>
    <col min="1547" max="1547" width="10.44140625" customWidth="1"/>
    <col min="1548" max="1565" width="10" customWidth="1"/>
    <col min="1793" max="1793" width="49.6640625" customWidth="1"/>
    <col min="1794" max="1796" width="10" customWidth="1"/>
    <col min="1797" max="1797" width="12.5546875" customWidth="1"/>
    <col min="1798" max="1802" width="10" customWidth="1"/>
    <col min="1803" max="1803" width="10.44140625" customWidth="1"/>
    <col min="1804" max="1821" width="10" customWidth="1"/>
    <col min="2049" max="2049" width="49.6640625" customWidth="1"/>
    <col min="2050" max="2052" width="10" customWidth="1"/>
    <col min="2053" max="2053" width="12.5546875" customWidth="1"/>
    <col min="2054" max="2058" width="10" customWidth="1"/>
    <col min="2059" max="2059" width="10.44140625" customWidth="1"/>
    <col min="2060" max="2077" width="10" customWidth="1"/>
    <col min="2305" max="2305" width="49.6640625" customWidth="1"/>
    <col min="2306" max="2308" width="10" customWidth="1"/>
    <col min="2309" max="2309" width="12.5546875" customWidth="1"/>
    <col min="2310" max="2314" width="10" customWidth="1"/>
    <col min="2315" max="2315" width="10.44140625" customWidth="1"/>
    <col min="2316" max="2333" width="10" customWidth="1"/>
    <col min="2561" max="2561" width="49.6640625" customWidth="1"/>
    <col min="2562" max="2564" width="10" customWidth="1"/>
    <col min="2565" max="2565" width="12.5546875" customWidth="1"/>
    <col min="2566" max="2570" width="10" customWidth="1"/>
    <col min="2571" max="2571" width="10.44140625" customWidth="1"/>
    <col min="2572" max="2589" width="10" customWidth="1"/>
    <col min="2817" max="2817" width="49.6640625" customWidth="1"/>
    <col min="2818" max="2820" width="10" customWidth="1"/>
    <col min="2821" max="2821" width="12.5546875" customWidth="1"/>
    <col min="2822" max="2826" width="10" customWidth="1"/>
    <col min="2827" max="2827" width="10.44140625" customWidth="1"/>
    <col min="2828" max="2845" width="10" customWidth="1"/>
    <col min="3073" max="3073" width="49.6640625" customWidth="1"/>
    <col min="3074" max="3076" width="10" customWidth="1"/>
    <col min="3077" max="3077" width="12.5546875" customWidth="1"/>
    <col min="3078" max="3082" width="10" customWidth="1"/>
    <col min="3083" max="3083" width="10.44140625" customWidth="1"/>
    <col min="3084" max="3101" width="10" customWidth="1"/>
    <col min="3329" max="3329" width="49.6640625" customWidth="1"/>
    <col min="3330" max="3332" width="10" customWidth="1"/>
    <col min="3333" max="3333" width="12.5546875" customWidth="1"/>
    <col min="3334" max="3338" width="10" customWidth="1"/>
    <col min="3339" max="3339" width="10.44140625" customWidth="1"/>
    <col min="3340" max="3357" width="10" customWidth="1"/>
    <col min="3585" max="3585" width="49.6640625" customWidth="1"/>
    <col min="3586" max="3588" width="10" customWidth="1"/>
    <col min="3589" max="3589" width="12.5546875" customWidth="1"/>
    <col min="3590" max="3594" width="10" customWidth="1"/>
    <col min="3595" max="3595" width="10.44140625" customWidth="1"/>
    <col min="3596" max="3613" width="10" customWidth="1"/>
    <col min="3841" max="3841" width="49.6640625" customWidth="1"/>
    <col min="3842" max="3844" width="10" customWidth="1"/>
    <col min="3845" max="3845" width="12.5546875" customWidth="1"/>
    <col min="3846" max="3850" width="10" customWidth="1"/>
    <col min="3851" max="3851" width="10.44140625" customWidth="1"/>
    <col min="3852" max="3869" width="10" customWidth="1"/>
    <col min="4097" max="4097" width="49.6640625" customWidth="1"/>
    <col min="4098" max="4100" width="10" customWidth="1"/>
    <col min="4101" max="4101" width="12.5546875" customWidth="1"/>
    <col min="4102" max="4106" width="10" customWidth="1"/>
    <col min="4107" max="4107" width="10.44140625" customWidth="1"/>
    <col min="4108" max="4125" width="10" customWidth="1"/>
    <col min="4353" max="4353" width="49.6640625" customWidth="1"/>
    <col min="4354" max="4356" width="10" customWidth="1"/>
    <col min="4357" max="4357" width="12.5546875" customWidth="1"/>
    <col min="4358" max="4362" width="10" customWidth="1"/>
    <col min="4363" max="4363" width="10.44140625" customWidth="1"/>
    <col min="4364" max="4381" width="10" customWidth="1"/>
    <col min="4609" max="4609" width="49.6640625" customWidth="1"/>
    <col min="4610" max="4612" width="10" customWidth="1"/>
    <col min="4613" max="4613" width="12.5546875" customWidth="1"/>
    <col min="4614" max="4618" width="10" customWidth="1"/>
    <col min="4619" max="4619" width="10.44140625" customWidth="1"/>
    <col min="4620" max="4637" width="10" customWidth="1"/>
    <col min="4865" max="4865" width="49.6640625" customWidth="1"/>
    <col min="4866" max="4868" width="10" customWidth="1"/>
    <col min="4869" max="4869" width="12.5546875" customWidth="1"/>
    <col min="4870" max="4874" width="10" customWidth="1"/>
    <col min="4875" max="4875" width="10.44140625" customWidth="1"/>
    <col min="4876" max="4893" width="10" customWidth="1"/>
    <col min="5121" max="5121" width="49.6640625" customWidth="1"/>
    <col min="5122" max="5124" width="10" customWidth="1"/>
    <col min="5125" max="5125" width="12.5546875" customWidth="1"/>
    <col min="5126" max="5130" width="10" customWidth="1"/>
    <col min="5131" max="5131" width="10.44140625" customWidth="1"/>
    <col min="5132" max="5149" width="10" customWidth="1"/>
    <col min="5377" max="5377" width="49.6640625" customWidth="1"/>
    <col min="5378" max="5380" width="10" customWidth="1"/>
    <col min="5381" max="5381" width="12.5546875" customWidth="1"/>
    <col min="5382" max="5386" width="10" customWidth="1"/>
    <col min="5387" max="5387" width="10.44140625" customWidth="1"/>
    <col min="5388" max="5405" width="10" customWidth="1"/>
    <col min="5633" max="5633" width="49.6640625" customWidth="1"/>
    <col min="5634" max="5636" width="10" customWidth="1"/>
    <col min="5637" max="5637" width="12.5546875" customWidth="1"/>
    <col min="5638" max="5642" width="10" customWidth="1"/>
    <col min="5643" max="5643" width="10.44140625" customWidth="1"/>
    <col min="5644" max="5661" width="10" customWidth="1"/>
    <col min="5889" max="5889" width="49.6640625" customWidth="1"/>
    <col min="5890" max="5892" width="10" customWidth="1"/>
    <col min="5893" max="5893" width="12.5546875" customWidth="1"/>
    <col min="5894" max="5898" width="10" customWidth="1"/>
    <col min="5899" max="5899" width="10.44140625" customWidth="1"/>
    <col min="5900" max="5917" width="10" customWidth="1"/>
    <col min="6145" max="6145" width="49.6640625" customWidth="1"/>
    <col min="6146" max="6148" width="10" customWidth="1"/>
    <col min="6149" max="6149" width="12.5546875" customWidth="1"/>
    <col min="6150" max="6154" width="10" customWidth="1"/>
    <col min="6155" max="6155" width="10.44140625" customWidth="1"/>
    <col min="6156" max="6173" width="10" customWidth="1"/>
    <col min="6401" max="6401" width="49.6640625" customWidth="1"/>
    <col min="6402" max="6404" width="10" customWidth="1"/>
    <col min="6405" max="6405" width="12.5546875" customWidth="1"/>
    <col min="6406" max="6410" width="10" customWidth="1"/>
    <col min="6411" max="6411" width="10.44140625" customWidth="1"/>
    <col min="6412" max="6429" width="10" customWidth="1"/>
    <col min="6657" max="6657" width="49.6640625" customWidth="1"/>
    <col min="6658" max="6660" width="10" customWidth="1"/>
    <col min="6661" max="6661" width="12.5546875" customWidth="1"/>
    <col min="6662" max="6666" width="10" customWidth="1"/>
    <col min="6667" max="6667" width="10.44140625" customWidth="1"/>
    <col min="6668" max="6685" width="10" customWidth="1"/>
    <col min="6913" max="6913" width="49.6640625" customWidth="1"/>
    <col min="6914" max="6916" width="10" customWidth="1"/>
    <col min="6917" max="6917" width="12.5546875" customWidth="1"/>
    <col min="6918" max="6922" width="10" customWidth="1"/>
    <col min="6923" max="6923" width="10.44140625" customWidth="1"/>
    <col min="6924" max="6941" width="10" customWidth="1"/>
    <col min="7169" max="7169" width="49.6640625" customWidth="1"/>
    <col min="7170" max="7172" width="10" customWidth="1"/>
    <col min="7173" max="7173" width="12.5546875" customWidth="1"/>
    <col min="7174" max="7178" width="10" customWidth="1"/>
    <col min="7179" max="7179" width="10.44140625" customWidth="1"/>
    <col min="7180" max="7197" width="10" customWidth="1"/>
    <col min="7425" max="7425" width="49.6640625" customWidth="1"/>
    <col min="7426" max="7428" width="10" customWidth="1"/>
    <col min="7429" max="7429" width="12.5546875" customWidth="1"/>
    <col min="7430" max="7434" width="10" customWidth="1"/>
    <col min="7435" max="7435" width="10.44140625" customWidth="1"/>
    <col min="7436" max="7453" width="10" customWidth="1"/>
    <col min="7681" max="7681" width="49.6640625" customWidth="1"/>
    <col min="7682" max="7684" width="10" customWidth="1"/>
    <col min="7685" max="7685" width="12.5546875" customWidth="1"/>
    <col min="7686" max="7690" width="10" customWidth="1"/>
    <col min="7691" max="7691" width="10.44140625" customWidth="1"/>
    <col min="7692" max="7709" width="10" customWidth="1"/>
    <col min="7937" max="7937" width="49.6640625" customWidth="1"/>
    <col min="7938" max="7940" width="10" customWidth="1"/>
    <col min="7941" max="7941" width="12.5546875" customWidth="1"/>
    <col min="7942" max="7946" width="10" customWidth="1"/>
    <col min="7947" max="7947" width="10.44140625" customWidth="1"/>
    <col min="7948" max="7965" width="10" customWidth="1"/>
    <col min="8193" max="8193" width="49.6640625" customWidth="1"/>
    <col min="8194" max="8196" width="10" customWidth="1"/>
    <col min="8197" max="8197" width="12.5546875" customWidth="1"/>
    <col min="8198" max="8202" width="10" customWidth="1"/>
    <col min="8203" max="8203" width="10.44140625" customWidth="1"/>
    <col min="8204" max="8221" width="10" customWidth="1"/>
    <col min="8449" max="8449" width="49.6640625" customWidth="1"/>
    <col min="8450" max="8452" width="10" customWidth="1"/>
    <col min="8453" max="8453" width="12.5546875" customWidth="1"/>
    <col min="8454" max="8458" width="10" customWidth="1"/>
    <col min="8459" max="8459" width="10.44140625" customWidth="1"/>
    <col min="8460" max="8477" width="10" customWidth="1"/>
    <col min="8705" max="8705" width="49.6640625" customWidth="1"/>
    <col min="8706" max="8708" width="10" customWidth="1"/>
    <col min="8709" max="8709" width="12.5546875" customWidth="1"/>
    <col min="8710" max="8714" width="10" customWidth="1"/>
    <col min="8715" max="8715" width="10.44140625" customWidth="1"/>
    <col min="8716" max="8733" width="10" customWidth="1"/>
    <col min="8961" max="8961" width="49.6640625" customWidth="1"/>
    <col min="8962" max="8964" width="10" customWidth="1"/>
    <col min="8965" max="8965" width="12.5546875" customWidth="1"/>
    <col min="8966" max="8970" width="10" customWidth="1"/>
    <col min="8971" max="8971" width="10.44140625" customWidth="1"/>
    <col min="8972" max="8989" width="10" customWidth="1"/>
    <col min="9217" max="9217" width="49.6640625" customWidth="1"/>
    <col min="9218" max="9220" width="10" customWidth="1"/>
    <col min="9221" max="9221" width="12.5546875" customWidth="1"/>
    <col min="9222" max="9226" width="10" customWidth="1"/>
    <col min="9227" max="9227" width="10.44140625" customWidth="1"/>
    <col min="9228" max="9245" width="10" customWidth="1"/>
    <col min="9473" max="9473" width="49.6640625" customWidth="1"/>
    <col min="9474" max="9476" width="10" customWidth="1"/>
    <col min="9477" max="9477" width="12.5546875" customWidth="1"/>
    <col min="9478" max="9482" width="10" customWidth="1"/>
    <col min="9483" max="9483" width="10.44140625" customWidth="1"/>
    <col min="9484" max="9501" width="10" customWidth="1"/>
    <col min="9729" max="9729" width="49.6640625" customWidth="1"/>
    <col min="9730" max="9732" width="10" customWidth="1"/>
    <col min="9733" max="9733" width="12.5546875" customWidth="1"/>
    <col min="9734" max="9738" width="10" customWidth="1"/>
    <col min="9739" max="9739" width="10.44140625" customWidth="1"/>
    <col min="9740" max="9757" width="10" customWidth="1"/>
    <col min="9985" max="9985" width="49.6640625" customWidth="1"/>
    <col min="9986" max="9988" width="10" customWidth="1"/>
    <col min="9989" max="9989" width="12.5546875" customWidth="1"/>
    <col min="9990" max="9994" width="10" customWidth="1"/>
    <col min="9995" max="9995" width="10.44140625" customWidth="1"/>
    <col min="9996" max="10013" width="10" customWidth="1"/>
    <col min="10241" max="10241" width="49.6640625" customWidth="1"/>
    <col min="10242" max="10244" width="10" customWidth="1"/>
    <col min="10245" max="10245" width="12.5546875" customWidth="1"/>
    <col min="10246" max="10250" width="10" customWidth="1"/>
    <col min="10251" max="10251" width="10.44140625" customWidth="1"/>
    <col min="10252" max="10269" width="10" customWidth="1"/>
    <col min="10497" max="10497" width="49.6640625" customWidth="1"/>
    <col min="10498" max="10500" width="10" customWidth="1"/>
    <col min="10501" max="10501" width="12.5546875" customWidth="1"/>
    <col min="10502" max="10506" width="10" customWidth="1"/>
    <col min="10507" max="10507" width="10.44140625" customWidth="1"/>
    <col min="10508" max="10525" width="10" customWidth="1"/>
    <col min="10753" max="10753" width="49.6640625" customWidth="1"/>
    <col min="10754" max="10756" width="10" customWidth="1"/>
    <col min="10757" max="10757" width="12.5546875" customWidth="1"/>
    <col min="10758" max="10762" width="10" customWidth="1"/>
    <col min="10763" max="10763" width="10.44140625" customWidth="1"/>
    <col min="10764" max="10781" width="10" customWidth="1"/>
    <col min="11009" max="11009" width="49.6640625" customWidth="1"/>
    <col min="11010" max="11012" width="10" customWidth="1"/>
    <col min="11013" max="11013" width="12.5546875" customWidth="1"/>
    <col min="11014" max="11018" width="10" customWidth="1"/>
    <col min="11019" max="11019" width="10.44140625" customWidth="1"/>
    <col min="11020" max="11037" width="10" customWidth="1"/>
    <col min="11265" max="11265" width="49.6640625" customWidth="1"/>
    <col min="11266" max="11268" width="10" customWidth="1"/>
    <col min="11269" max="11269" width="12.5546875" customWidth="1"/>
    <col min="11270" max="11274" width="10" customWidth="1"/>
    <col min="11275" max="11275" width="10.44140625" customWidth="1"/>
    <col min="11276" max="11293" width="10" customWidth="1"/>
    <col min="11521" max="11521" width="49.6640625" customWidth="1"/>
    <col min="11522" max="11524" width="10" customWidth="1"/>
    <col min="11525" max="11525" width="12.5546875" customWidth="1"/>
    <col min="11526" max="11530" width="10" customWidth="1"/>
    <col min="11531" max="11531" width="10.44140625" customWidth="1"/>
    <col min="11532" max="11549" width="10" customWidth="1"/>
    <col min="11777" max="11777" width="49.6640625" customWidth="1"/>
    <col min="11778" max="11780" width="10" customWidth="1"/>
    <col min="11781" max="11781" width="12.5546875" customWidth="1"/>
    <col min="11782" max="11786" width="10" customWidth="1"/>
    <col min="11787" max="11787" width="10.44140625" customWidth="1"/>
    <col min="11788" max="11805" width="10" customWidth="1"/>
    <col min="12033" max="12033" width="49.6640625" customWidth="1"/>
    <col min="12034" max="12036" width="10" customWidth="1"/>
    <col min="12037" max="12037" width="12.5546875" customWidth="1"/>
    <col min="12038" max="12042" width="10" customWidth="1"/>
    <col min="12043" max="12043" width="10.44140625" customWidth="1"/>
    <col min="12044" max="12061" width="10" customWidth="1"/>
    <col min="12289" max="12289" width="49.6640625" customWidth="1"/>
    <col min="12290" max="12292" width="10" customWidth="1"/>
    <col min="12293" max="12293" width="12.5546875" customWidth="1"/>
    <col min="12294" max="12298" width="10" customWidth="1"/>
    <col min="12299" max="12299" width="10.44140625" customWidth="1"/>
    <col min="12300" max="12317" width="10" customWidth="1"/>
    <col min="12545" max="12545" width="49.6640625" customWidth="1"/>
    <col min="12546" max="12548" width="10" customWidth="1"/>
    <col min="12549" max="12549" width="12.5546875" customWidth="1"/>
    <col min="12550" max="12554" width="10" customWidth="1"/>
    <col min="12555" max="12555" width="10.44140625" customWidth="1"/>
    <col min="12556" max="12573" width="10" customWidth="1"/>
    <col min="12801" max="12801" width="49.6640625" customWidth="1"/>
    <col min="12802" max="12804" width="10" customWidth="1"/>
    <col min="12805" max="12805" width="12.5546875" customWidth="1"/>
    <col min="12806" max="12810" width="10" customWidth="1"/>
    <col min="12811" max="12811" width="10.44140625" customWidth="1"/>
    <col min="12812" max="12829" width="10" customWidth="1"/>
    <col min="13057" max="13057" width="49.6640625" customWidth="1"/>
    <col min="13058" max="13060" width="10" customWidth="1"/>
    <col min="13061" max="13061" width="12.5546875" customWidth="1"/>
    <col min="13062" max="13066" width="10" customWidth="1"/>
    <col min="13067" max="13067" width="10.44140625" customWidth="1"/>
    <col min="13068" max="13085" width="10" customWidth="1"/>
    <col min="13313" max="13313" width="49.6640625" customWidth="1"/>
    <col min="13314" max="13316" width="10" customWidth="1"/>
    <col min="13317" max="13317" width="12.5546875" customWidth="1"/>
    <col min="13318" max="13322" width="10" customWidth="1"/>
    <col min="13323" max="13323" width="10.44140625" customWidth="1"/>
    <col min="13324" max="13341" width="10" customWidth="1"/>
    <col min="13569" max="13569" width="49.6640625" customWidth="1"/>
    <col min="13570" max="13572" width="10" customWidth="1"/>
    <col min="13573" max="13573" width="12.5546875" customWidth="1"/>
    <col min="13574" max="13578" width="10" customWidth="1"/>
    <col min="13579" max="13579" width="10.44140625" customWidth="1"/>
    <col min="13580" max="13597" width="10" customWidth="1"/>
    <col min="13825" max="13825" width="49.6640625" customWidth="1"/>
    <col min="13826" max="13828" width="10" customWidth="1"/>
    <col min="13829" max="13829" width="12.5546875" customWidth="1"/>
    <col min="13830" max="13834" width="10" customWidth="1"/>
    <col min="13835" max="13835" width="10.44140625" customWidth="1"/>
    <col min="13836" max="13853" width="10" customWidth="1"/>
    <col min="14081" max="14081" width="49.6640625" customWidth="1"/>
    <col min="14082" max="14084" width="10" customWidth="1"/>
    <col min="14085" max="14085" width="12.5546875" customWidth="1"/>
    <col min="14086" max="14090" width="10" customWidth="1"/>
    <col min="14091" max="14091" width="10.44140625" customWidth="1"/>
    <col min="14092" max="14109" width="10" customWidth="1"/>
    <col min="14337" max="14337" width="49.6640625" customWidth="1"/>
    <col min="14338" max="14340" width="10" customWidth="1"/>
    <col min="14341" max="14341" width="12.5546875" customWidth="1"/>
    <col min="14342" max="14346" width="10" customWidth="1"/>
    <col min="14347" max="14347" width="10.44140625" customWidth="1"/>
    <col min="14348" max="14365" width="10" customWidth="1"/>
    <col min="14593" max="14593" width="49.6640625" customWidth="1"/>
    <col min="14594" max="14596" width="10" customWidth="1"/>
    <col min="14597" max="14597" width="12.5546875" customWidth="1"/>
    <col min="14598" max="14602" width="10" customWidth="1"/>
    <col min="14603" max="14603" width="10.44140625" customWidth="1"/>
    <col min="14604" max="14621" width="10" customWidth="1"/>
    <col min="14849" max="14849" width="49.6640625" customWidth="1"/>
    <col min="14850" max="14852" width="10" customWidth="1"/>
    <col min="14853" max="14853" width="12.5546875" customWidth="1"/>
    <col min="14854" max="14858" width="10" customWidth="1"/>
    <col min="14859" max="14859" width="10.44140625" customWidth="1"/>
    <col min="14860" max="14877" width="10" customWidth="1"/>
    <col min="15105" max="15105" width="49.6640625" customWidth="1"/>
    <col min="15106" max="15108" width="10" customWidth="1"/>
    <col min="15109" max="15109" width="12.5546875" customWidth="1"/>
    <col min="15110" max="15114" width="10" customWidth="1"/>
    <col min="15115" max="15115" width="10.44140625" customWidth="1"/>
    <col min="15116" max="15133" width="10" customWidth="1"/>
    <col min="15361" max="15361" width="49.6640625" customWidth="1"/>
    <col min="15362" max="15364" width="10" customWidth="1"/>
    <col min="15365" max="15365" width="12.5546875" customWidth="1"/>
    <col min="15366" max="15370" width="10" customWidth="1"/>
    <col min="15371" max="15371" width="10.44140625" customWidth="1"/>
    <col min="15372" max="15389" width="10" customWidth="1"/>
    <col min="15617" max="15617" width="49.6640625" customWidth="1"/>
    <col min="15618" max="15620" width="10" customWidth="1"/>
    <col min="15621" max="15621" width="12.5546875" customWidth="1"/>
    <col min="15622" max="15626" width="10" customWidth="1"/>
    <col min="15627" max="15627" width="10.44140625" customWidth="1"/>
    <col min="15628" max="15645" width="10" customWidth="1"/>
    <col min="15873" max="15873" width="49.6640625" customWidth="1"/>
    <col min="15874" max="15876" width="10" customWidth="1"/>
    <col min="15877" max="15877" width="12.5546875" customWidth="1"/>
    <col min="15878" max="15882" width="10" customWidth="1"/>
    <col min="15883" max="15883" width="10.44140625" customWidth="1"/>
    <col min="15884" max="15901" width="10" customWidth="1"/>
    <col min="16129" max="16129" width="49.6640625" customWidth="1"/>
    <col min="16130" max="16132" width="10" customWidth="1"/>
    <col min="16133" max="16133" width="12.5546875" customWidth="1"/>
    <col min="16134" max="16138" width="10" customWidth="1"/>
    <col min="16139" max="16139" width="10.44140625" customWidth="1"/>
    <col min="16140" max="16157" width="10" customWidth="1"/>
  </cols>
  <sheetData>
    <row r="1" spans="1:29" x14ac:dyDescent="0.3">
      <c r="A1" s="1627"/>
      <c r="B1" s="1627"/>
      <c r="C1" s="1628"/>
      <c r="D1" s="1628"/>
      <c r="E1" s="1628"/>
      <c r="F1" s="1628"/>
      <c r="G1" s="1628"/>
      <c r="H1" s="1628"/>
      <c r="I1" s="1627"/>
      <c r="J1" s="1627"/>
      <c r="K1" s="1627"/>
      <c r="L1" s="1627"/>
      <c r="M1" s="1627"/>
      <c r="N1" s="1627"/>
      <c r="O1" s="1627"/>
      <c r="P1" s="1627"/>
      <c r="Q1" s="1627"/>
      <c r="R1" s="1627"/>
      <c r="S1" s="1627"/>
      <c r="T1" s="1627"/>
      <c r="U1" s="1627"/>
      <c r="V1" s="1627"/>
      <c r="W1" s="1627"/>
      <c r="X1" s="1627"/>
      <c r="Y1" s="1627"/>
      <c r="Z1" s="1627"/>
      <c r="AA1" s="1627"/>
      <c r="AB1" s="1627"/>
      <c r="AC1" s="1627"/>
    </row>
    <row r="2" spans="1:29" x14ac:dyDescent="0.3">
      <c r="A2" s="1629"/>
      <c r="B2" s="1630"/>
      <c r="C2" s="1631" t="s">
        <v>1678</v>
      </c>
      <c r="D2" s="1631"/>
      <c r="E2" s="1631"/>
      <c r="F2" s="1631"/>
      <c r="G2" s="1631"/>
      <c r="H2" s="1631"/>
      <c r="I2" s="1632"/>
      <c r="J2" s="1632"/>
      <c r="K2" s="1632"/>
      <c r="L2" s="1633"/>
      <c r="M2" s="1633"/>
      <c r="N2" s="1634"/>
      <c r="O2" s="1635" t="s">
        <v>1678</v>
      </c>
      <c r="P2" s="1636"/>
      <c r="Q2" s="1636"/>
      <c r="R2" s="1636"/>
      <c r="S2" s="1636"/>
      <c r="T2" s="1636"/>
      <c r="U2" s="1636"/>
      <c r="V2" s="1634"/>
      <c r="W2" s="1633"/>
      <c r="X2" s="1635" t="s">
        <v>1678</v>
      </c>
      <c r="Y2" s="1633"/>
      <c r="Z2" s="1633"/>
      <c r="AA2" s="1633"/>
      <c r="AB2" s="1633"/>
      <c r="AC2" s="1633"/>
    </row>
    <row r="3" spans="1:29" x14ac:dyDescent="0.3">
      <c r="A3" s="1629"/>
      <c r="B3" s="1630"/>
      <c r="C3" s="1637" t="s">
        <v>415</v>
      </c>
      <c r="D3" s="1631"/>
      <c r="E3" s="1631"/>
      <c r="F3" s="1631"/>
      <c r="G3" s="1631"/>
      <c r="H3" s="1631"/>
      <c r="I3" s="1632"/>
      <c r="J3" s="1632"/>
      <c r="K3" s="1632"/>
      <c r="L3" s="1634"/>
      <c r="M3" s="1634"/>
      <c r="N3" s="1634"/>
      <c r="O3" s="1638" t="s">
        <v>415</v>
      </c>
      <c r="P3" s="1639"/>
      <c r="Q3" s="1639"/>
      <c r="R3" s="1639"/>
      <c r="S3" s="1639"/>
      <c r="T3" s="1639"/>
      <c r="U3" s="1639"/>
      <c r="V3" s="1634"/>
      <c r="W3" s="1634"/>
      <c r="X3" s="1638" t="s">
        <v>415</v>
      </c>
      <c r="Y3" s="1634"/>
      <c r="Z3" s="1634"/>
      <c r="AA3" s="1634"/>
      <c r="AB3" s="1634"/>
      <c r="AC3" s="1634"/>
    </row>
    <row r="4" spans="1:29" x14ac:dyDescent="0.3">
      <c r="A4" s="1629"/>
      <c r="B4" s="1630"/>
      <c r="C4" s="1631" t="s">
        <v>3</v>
      </c>
      <c r="D4" s="1631"/>
      <c r="E4" s="1631"/>
      <c r="F4" s="1631"/>
      <c r="G4" s="1631"/>
      <c r="H4" s="1631"/>
      <c r="I4" s="1632"/>
      <c r="J4" s="1632"/>
      <c r="K4" s="1632"/>
      <c r="L4" s="1634"/>
      <c r="M4" s="1634"/>
      <c r="N4" s="1634"/>
      <c r="O4" s="1629" t="s">
        <v>3</v>
      </c>
      <c r="P4" s="1630"/>
      <c r="Q4" s="1630"/>
      <c r="R4" s="1630"/>
      <c r="S4" s="1630"/>
      <c r="T4" s="1630"/>
      <c r="U4" s="1630"/>
      <c r="V4" s="1634"/>
      <c r="W4" s="1634"/>
      <c r="X4" s="1629" t="s">
        <v>3</v>
      </c>
      <c r="Y4" s="1634"/>
      <c r="Z4" s="1634"/>
      <c r="AA4" s="1634"/>
      <c r="AB4" s="1634"/>
      <c r="AC4" s="1634"/>
    </row>
    <row r="5" spans="1:29" x14ac:dyDescent="0.3">
      <c r="A5" s="1629"/>
      <c r="B5" s="1630"/>
      <c r="C5" s="1640"/>
      <c r="D5" s="1640"/>
      <c r="E5" s="1640"/>
      <c r="F5" s="1640"/>
      <c r="G5" s="1640"/>
      <c r="H5" s="1640"/>
      <c r="I5" s="1641"/>
      <c r="J5" s="1641"/>
      <c r="K5" s="1634"/>
      <c r="L5" s="1634"/>
      <c r="M5" s="1634"/>
      <c r="N5" s="1634"/>
      <c r="O5" s="1634"/>
      <c r="P5" s="1634"/>
      <c r="Q5" s="1634"/>
      <c r="R5" s="1634"/>
      <c r="S5" s="1634"/>
      <c r="T5" s="1634"/>
      <c r="U5" s="1634"/>
      <c r="V5" s="1634"/>
      <c r="W5" s="1634"/>
      <c r="X5" s="1634"/>
      <c r="Y5" s="1634"/>
      <c r="Z5" s="1634"/>
      <c r="AA5" s="1634"/>
      <c r="AB5" s="1634"/>
      <c r="AC5" s="1634"/>
    </row>
    <row r="6" spans="1:29" x14ac:dyDescent="0.3">
      <c r="A6" s="1629"/>
      <c r="B6" s="1630"/>
      <c r="C6" s="1640"/>
      <c r="D6" s="1640"/>
      <c r="E6" s="1640"/>
      <c r="F6" s="1640"/>
      <c r="G6" s="1640"/>
      <c r="H6" s="1640"/>
      <c r="I6" s="1634"/>
      <c r="J6" s="1634"/>
      <c r="K6" s="1634"/>
      <c r="L6" s="1634"/>
      <c r="M6" s="1634"/>
      <c r="N6" s="1634"/>
      <c r="O6" s="1634"/>
      <c r="P6" s="1634"/>
      <c r="Q6" s="1634"/>
      <c r="R6" s="1634"/>
      <c r="S6" s="1634"/>
      <c r="T6" s="1634"/>
      <c r="U6" s="1634"/>
      <c r="V6" s="1634"/>
      <c r="W6" s="1634"/>
      <c r="X6" s="1634"/>
      <c r="Y6" s="1634"/>
      <c r="Z6" s="1634"/>
      <c r="AA6" s="1634"/>
      <c r="AB6" s="1634"/>
      <c r="AC6" s="1634"/>
    </row>
    <row r="7" spans="1:29" x14ac:dyDescent="0.3">
      <c r="A7" s="1642"/>
      <c r="B7" s="1643"/>
      <c r="C7" s="1644"/>
      <c r="D7" s="1644"/>
      <c r="E7" s="1644"/>
      <c r="F7" s="1644"/>
      <c r="G7" s="1644"/>
      <c r="H7" s="1644"/>
      <c r="I7" s="1634"/>
      <c r="J7" s="1634"/>
      <c r="K7" s="1634"/>
      <c r="L7" s="1634"/>
      <c r="M7" s="1634"/>
      <c r="N7" s="1634"/>
      <c r="O7" s="1634"/>
      <c r="P7" s="1634"/>
      <c r="Q7" s="1634"/>
      <c r="R7" s="1634"/>
      <c r="S7" s="1634"/>
      <c r="T7" s="1634"/>
      <c r="U7" s="1634"/>
      <c r="V7" s="1634"/>
      <c r="W7" s="1634"/>
      <c r="X7" s="1634"/>
      <c r="Y7" s="1634"/>
      <c r="Z7" s="1634"/>
      <c r="AA7" s="1634"/>
      <c r="AB7" s="1634"/>
      <c r="AC7" s="1634"/>
    </row>
    <row r="8" spans="1:29" ht="15" thickBot="1" x14ac:dyDescent="0.35">
      <c r="A8" s="1642"/>
      <c r="B8" s="1643"/>
      <c r="C8" s="1644"/>
      <c r="D8" s="1644"/>
      <c r="E8" s="1644"/>
      <c r="F8" s="1644"/>
      <c r="G8" s="1644"/>
      <c r="H8" s="1644"/>
      <c r="I8" s="1634"/>
      <c r="J8" s="1634"/>
      <c r="K8" s="1634"/>
      <c r="L8" s="1634"/>
      <c r="M8" s="1634"/>
      <c r="N8" s="1634"/>
      <c r="O8" s="1634"/>
      <c r="P8" s="1634"/>
      <c r="Q8" s="1634"/>
      <c r="R8" s="1634"/>
      <c r="S8" s="1634"/>
      <c r="T8" s="1634"/>
      <c r="U8" s="1634"/>
      <c r="V8" s="1634"/>
      <c r="W8" s="1634"/>
      <c r="X8" s="1634"/>
      <c r="Y8" s="1634"/>
      <c r="Z8" s="1634"/>
      <c r="AA8" s="1634"/>
      <c r="AB8" s="1634"/>
      <c r="AC8" s="1634"/>
    </row>
    <row r="9" spans="1:29" ht="23.4" customHeight="1" x14ac:dyDescent="0.3">
      <c r="A9" s="1645" t="s">
        <v>220</v>
      </c>
      <c r="B9" s="1646"/>
      <c r="C9" s="1647" t="s">
        <v>263</v>
      </c>
      <c r="D9" s="1648"/>
      <c r="E9" s="1648"/>
      <c r="F9" s="1647" t="s">
        <v>264</v>
      </c>
      <c r="G9" s="1648"/>
      <c r="H9" s="1648"/>
      <c r="I9" s="1649" t="s">
        <v>306</v>
      </c>
      <c r="J9" s="1646"/>
      <c r="K9" s="1650"/>
      <c r="L9" s="1651" t="s">
        <v>1679</v>
      </c>
      <c r="M9" s="1652"/>
      <c r="N9" s="1652"/>
      <c r="O9" s="1649" t="s">
        <v>1680</v>
      </c>
      <c r="P9" s="1646"/>
      <c r="Q9" s="1646"/>
      <c r="R9" s="1653" t="s">
        <v>312</v>
      </c>
      <c r="S9" s="1654"/>
      <c r="T9" s="1655"/>
      <c r="U9" s="1656" t="s">
        <v>313</v>
      </c>
      <c r="V9" s="1654"/>
      <c r="W9" s="1654"/>
      <c r="X9" s="1653" t="s">
        <v>314</v>
      </c>
      <c r="Y9" s="1654"/>
      <c r="Z9" s="1654"/>
      <c r="AA9" s="1657" t="s">
        <v>1681</v>
      </c>
      <c r="AB9" s="1646"/>
      <c r="AC9" s="1650"/>
    </row>
    <row r="10" spans="1:29" x14ac:dyDescent="0.3">
      <c r="A10" s="1658"/>
      <c r="B10" s="1659"/>
      <c r="C10" s="1660"/>
      <c r="D10" s="1660"/>
      <c r="E10" s="1660"/>
      <c r="F10" s="1660"/>
      <c r="G10" s="1660"/>
      <c r="H10" s="1660"/>
      <c r="I10" s="1661"/>
      <c r="J10" s="1661"/>
      <c r="K10" s="1662"/>
      <c r="L10" s="1663"/>
      <c r="M10" s="1664"/>
      <c r="N10" s="1664"/>
      <c r="O10" s="1664"/>
      <c r="P10" s="1664"/>
      <c r="Q10" s="1664"/>
      <c r="R10" s="1665"/>
      <c r="S10" s="1665"/>
      <c r="T10" s="1666"/>
      <c r="U10" s="1667"/>
      <c r="V10" s="1665"/>
      <c r="W10" s="1665"/>
      <c r="X10" s="1665"/>
      <c r="Y10" s="1665"/>
      <c r="Z10" s="1665"/>
      <c r="AA10" s="1661"/>
      <c r="AB10" s="1661"/>
      <c r="AC10" s="1662"/>
    </row>
    <row r="11" spans="1:29" ht="15" thickBot="1" x14ac:dyDescent="0.35">
      <c r="A11" s="1668"/>
      <c r="B11" s="1669" t="s">
        <v>265</v>
      </c>
      <c r="C11" s="1670" t="s">
        <v>223</v>
      </c>
      <c r="D11" s="1671" t="s">
        <v>224</v>
      </c>
      <c r="E11" s="1671" t="s">
        <v>225</v>
      </c>
      <c r="F11" s="1671" t="s">
        <v>223</v>
      </c>
      <c r="G11" s="1671" t="s">
        <v>224</v>
      </c>
      <c r="H11" s="1671" t="s">
        <v>225</v>
      </c>
      <c r="I11" s="1672" t="s">
        <v>223</v>
      </c>
      <c r="J11" s="1672" t="s">
        <v>224</v>
      </c>
      <c r="K11" s="1673" t="s">
        <v>225</v>
      </c>
      <c r="L11" s="1674" t="s">
        <v>223</v>
      </c>
      <c r="M11" s="1672" t="s">
        <v>224</v>
      </c>
      <c r="N11" s="1672" t="s">
        <v>225</v>
      </c>
      <c r="O11" s="1672" t="s">
        <v>223</v>
      </c>
      <c r="P11" s="1672" t="s">
        <v>224</v>
      </c>
      <c r="Q11" s="1672" t="s">
        <v>225</v>
      </c>
      <c r="R11" s="1675" t="s">
        <v>223</v>
      </c>
      <c r="S11" s="1676" t="s">
        <v>224</v>
      </c>
      <c r="T11" s="1673" t="s">
        <v>225</v>
      </c>
      <c r="U11" s="1677" t="s">
        <v>223</v>
      </c>
      <c r="V11" s="1676" t="s">
        <v>224</v>
      </c>
      <c r="W11" s="1672" t="s">
        <v>225</v>
      </c>
      <c r="X11" s="1675" t="s">
        <v>223</v>
      </c>
      <c r="Y11" s="1676" t="s">
        <v>224</v>
      </c>
      <c r="Z11" s="1672" t="s">
        <v>225</v>
      </c>
      <c r="AA11" s="1678" t="s">
        <v>223</v>
      </c>
      <c r="AB11" s="1678" t="s">
        <v>224</v>
      </c>
      <c r="AC11" s="1673" t="s">
        <v>225</v>
      </c>
    </row>
    <row r="12" spans="1:29" ht="26.4" x14ac:dyDescent="0.3">
      <c r="A12" s="1679" t="s">
        <v>421</v>
      </c>
      <c r="B12" s="1680">
        <v>2204</v>
      </c>
      <c r="C12" s="1681">
        <v>0</v>
      </c>
      <c r="D12" s="1681">
        <v>0</v>
      </c>
      <c r="E12" s="1682">
        <v>0</v>
      </c>
      <c r="F12" s="1681">
        <v>0</v>
      </c>
      <c r="G12" s="1681">
        <v>1373</v>
      </c>
      <c r="H12" s="1682">
        <v>0</v>
      </c>
      <c r="I12" s="1681">
        <v>0</v>
      </c>
      <c r="J12" s="1681">
        <v>0</v>
      </c>
      <c r="K12" s="1683">
        <v>0</v>
      </c>
      <c r="L12" s="1681">
        <v>0</v>
      </c>
      <c r="M12" s="1681">
        <v>0</v>
      </c>
      <c r="N12" s="1684">
        <v>0</v>
      </c>
      <c r="O12" s="1681">
        <v>0</v>
      </c>
      <c r="P12" s="1681">
        <v>0</v>
      </c>
      <c r="Q12" s="1684">
        <v>0</v>
      </c>
      <c r="R12" s="1681">
        <v>0</v>
      </c>
      <c r="S12" s="1681">
        <v>331</v>
      </c>
      <c r="T12" s="1683">
        <v>0</v>
      </c>
      <c r="U12" s="1681">
        <v>0</v>
      </c>
      <c r="V12" s="1681">
        <v>1704</v>
      </c>
      <c r="W12" s="1684">
        <v>0</v>
      </c>
      <c r="X12" s="1685">
        <v>34757</v>
      </c>
      <c r="Y12" s="1685">
        <v>43856</v>
      </c>
      <c r="Z12" s="1684">
        <v>126.1788992145467</v>
      </c>
      <c r="AA12" s="1685">
        <v>34757</v>
      </c>
      <c r="AB12" s="1685">
        <v>45560</v>
      </c>
      <c r="AC12" s="1686">
        <v>131.08150876082516</v>
      </c>
    </row>
    <row r="13" spans="1:29" x14ac:dyDescent="0.3">
      <c r="A13" s="1687" t="s">
        <v>275</v>
      </c>
      <c r="B13" s="1688">
        <v>2210</v>
      </c>
      <c r="C13" s="1681">
        <v>2</v>
      </c>
      <c r="D13" s="1681">
        <v>2</v>
      </c>
      <c r="E13" s="1682">
        <v>100</v>
      </c>
      <c r="F13" s="1681">
        <v>1415</v>
      </c>
      <c r="G13" s="1681">
        <v>474</v>
      </c>
      <c r="H13" s="1682">
        <v>33.498233215547707</v>
      </c>
      <c r="I13" s="1681">
        <v>0</v>
      </c>
      <c r="J13" s="1681">
        <v>0</v>
      </c>
      <c r="K13" s="1683">
        <v>0</v>
      </c>
      <c r="L13" s="1681">
        <v>0</v>
      </c>
      <c r="M13" s="1681">
        <v>0</v>
      </c>
      <c r="N13" s="1684">
        <v>0</v>
      </c>
      <c r="O13" s="1681">
        <v>0</v>
      </c>
      <c r="P13" s="1681">
        <v>0</v>
      </c>
      <c r="Q13" s="1684">
        <v>0</v>
      </c>
      <c r="R13" s="1681">
        <v>0</v>
      </c>
      <c r="S13" s="1681">
        <v>0</v>
      </c>
      <c r="T13" s="1683">
        <v>0</v>
      </c>
      <c r="U13" s="1681">
        <v>1417</v>
      </c>
      <c r="V13" s="1681">
        <v>476</v>
      </c>
      <c r="W13" s="1684">
        <v>33.592095977417081</v>
      </c>
      <c r="X13" s="1685">
        <v>1952</v>
      </c>
      <c r="Y13" s="1685">
        <v>2417</v>
      </c>
      <c r="Z13" s="1684">
        <v>123.82172131147541</v>
      </c>
      <c r="AA13" s="1685">
        <v>3369</v>
      </c>
      <c r="AB13" s="1685">
        <v>2893</v>
      </c>
      <c r="AC13" s="1683">
        <v>85.871178391214016</v>
      </c>
    </row>
    <row r="14" spans="1:29" x14ac:dyDescent="0.3">
      <c r="A14" s="1689" t="s">
        <v>276</v>
      </c>
      <c r="B14" s="1690">
        <v>2211</v>
      </c>
      <c r="C14" s="1681">
        <v>657</v>
      </c>
      <c r="D14" s="1681">
        <v>1008</v>
      </c>
      <c r="E14" s="1682">
        <v>153.42465753424656</v>
      </c>
      <c r="F14" s="1681">
        <v>66223</v>
      </c>
      <c r="G14" s="1681">
        <v>63661</v>
      </c>
      <c r="H14" s="1691">
        <v>96.131253491989185</v>
      </c>
      <c r="I14" s="1681">
        <v>550</v>
      </c>
      <c r="J14" s="1681">
        <v>530</v>
      </c>
      <c r="K14" s="1692">
        <v>96.36363636363636</v>
      </c>
      <c r="L14" s="1681">
        <v>1</v>
      </c>
      <c r="M14" s="1681">
        <v>2</v>
      </c>
      <c r="N14" s="1693">
        <v>200</v>
      </c>
      <c r="O14" s="1681">
        <v>0</v>
      </c>
      <c r="P14" s="1681">
        <v>0</v>
      </c>
      <c r="Q14" s="1693">
        <v>0</v>
      </c>
      <c r="R14" s="1681">
        <v>150</v>
      </c>
      <c r="S14" s="1681">
        <v>372</v>
      </c>
      <c r="T14" s="1692">
        <v>248</v>
      </c>
      <c r="U14" s="1681">
        <v>67581</v>
      </c>
      <c r="V14" s="1681">
        <v>65573</v>
      </c>
      <c r="W14" s="1693">
        <v>97.028750684363942</v>
      </c>
      <c r="X14" s="1685">
        <v>300</v>
      </c>
      <c r="Y14" s="1685">
        <v>15582</v>
      </c>
      <c r="Z14" s="1693">
        <v>5194</v>
      </c>
      <c r="AA14" s="1685">
        <v>67881</v>
      </c>
      <c r="AB14" s="1685">
        <v>81155</v>
      </c>
      <c r="AC14" s="1694">
        <v>119.5548091513089</v>
      </c>
    </row>
    <row r="15" spans="1:29" x14ac:dyDescent="0.3">
      <c r="A15" s="1689" t="s">
        <v>277</v>
      </c>
      <c r="B15" s="1690">
        <v>2212</v>
      </c>
      <c r="C15" s="1681">
        <v>71</v>
      </c>
      <c r="D15" s="1681">
        <v>37</v>
      </c>
      <c r="E15" s="1691">
        <v>52.112676056338032</v>
      </c>
      <c r="F15" s="1681">
        <v>15637</v>
      </c>
      <c r="G15" s="1681">
        <v>9284</v>
      </c>
      <c r="H15" s="1691">
        <v>59.372002302231884</v>
      </c>
      <c r="I15" s="1681">
        <v>0</v>
      </c>
      <c r="J15" s="1681">
        <v>110</v>
      </c>
      <c r="K15" s="1692">
        <v>0</v>
      </c>
      <c r="L15" s="1681">
        <v>0</v>
      </c>
      <c r="M15" s="1681">
        <v>0</v>
      </c>
      <c r="N15" s="1693">
        <v>0</v>
      </c>
      <c r="O15" s="1681">
        <v>0</v>
      </c>
      <c r="P15" s="1681">
        <v>0</v>
      </c>
      <c r="Q15" s="1693">
        <v>0</v>
      </c>
      <c r="R15" s="1681">
        <v>717</v>
      </c>
      <c r="S15" s="1681">
        <v>160</v>
      </c>
      <c r="T15" s="1692">
        <v>22.315202231520225</v>
      </c>
      <c r="U15" s="1681">
        <v>16425</v>
      </c>
      <c r="V15" s="1681">
        <v>9591</v>
      </c>
      <c r="W15" s="1693">
        <v>58.392694063926939</v>
      </c>
      <c r="X15" s="1685">
        <v>5307</v>
      </c>
      <c r="Y15" s="1685">
        <v>14039</v>
      </c>
      <c r="Z15" s="1693">
        <v>264.5374034294328</v>
      </c>
      <c r="AA15" s="1685">
        <v>21732</v>
      </c>
      <c r="AB15" s="1685">
        <v>23630</v>
      </c>
      <c r="AC15" s="1694">
        <v>108.73366464200258</v>
      </c>
    </row>
    <row r="16" spans="1:29" x14ac:dyDescent="0.3">
      <c r="A16" s="1689" t="s">
        <v>1652</v>
      </c>
      <c r="B16" s="1690">
        <v>2218</v>
      </c>
      <c r="C16" s="1681">
        <v>250</v>
      </c>
      <c r="D16" s="1681">
        <v>309</v>
      </c>
      <c r="E16" s="1691">
        <v>123.6</v>
      </c>
      <c r="F16" s="1681">
        <v>10243</v>
      </c>
      <c r="G16" s="1681">
        <v>9824</v>
      </c>
      <c r="H16" s="1691">
        <v>95.909401542516846</v>
      </c>
      <c r="I16" s="1681">
        <v>0</v>
      </c>
      <c r="J16" s="1681">
        <v>9</v>
      </c>
      <c r="K16" s="1692">
        <v>0</v>
      </c>
      <c r="L16" s="1681">
        <v>0</v>
      </c>
      <c r="M16" s="1681">
        <v>5</v>
      </c>
      <c r="N16" s="1693">
        <v>0</v>
      </c>
      <c r="O16" s="1681">
        <v>0</v>
      </c>
      <c r="P16" s="1681">
        <v>0</v>
      </c>
      <c r="Q16" s="1693">
        <v>0</v>
      </c>
      <c r="R16" s="1681">
        <v>240</v>
      </c>
      <c r="S16" s="1681">
        <v>3638</v>
      </c>
      <c r="T16" s="1692">
        <v>1515.8333333333333</v>
      </c>
      <c r="U16" s="1681">
        <v>10733</v>
      </c>
      <c r="V16" s="1681">
        <v>13785</v>
      </c>
      <c r="W16" s="1693">
        <v>128.43566570390385</v>
      </c>
      <c r="X16" s="1685">
        <v>28101</v>
      </c>
      <c r="Y16" s="1685">
        <v>72029</v>
      </c>
      <c r="Z16" s="1693">
        <v>256.32183908045977</v>
      </c>
      <c r="AA16" s="1685">
        <v>38834</v>
      </c>
      <c r="AB16" s="1685">
        <v>85814</v>
      </c>
      <c r="AC16" s="1694">
        <v>220.97646392336611</v>
      </c>
    </row>
    <row r="17" spans="1:29" x14ac:dyDescent="0.3">
      <c r="A17" s="1695" t="s">
        <v>281</v>
      </c>
      <c r="B17" s="1690">
        <v>2220</v>
      </c>
      <c r="C17" s="1681">
        <v>132</v>
      </c>
      <c r="D17" s="1681">
        <v>118</v>
      </c>
      <c r="E17" s="1691">
        <v>89.393939393939391</v>
      </c>
      <c r="F17" s="1681">
        <v>415</v>
      </c>
      <c r="G17" s="1681">
        <v>416</v>
      </c>
      <c r="H17" s="1691">
        <v>100.24096385542168</v>
      </c>
      <c r="I17" s="1681">
        <v>0</v>
      </c>
      <c r="J17" s="1681">
        <v>0</v>
      </c>
      <c r="K17" s="1692">
        <v>0</v>
      </c>
      <c r="L17" s="1681">
        <v>0</v>
      </c>
      <c r="M17" s="1681">
        <v>0</v>
      </c>
      <c r="N17" s="1693">
        <v>0</v>
      </c>
      <c r="O17" s="1681">
        <v>0</v>
      </c>
      <c r="P17" s="1681">
        <v>0</v>
      </c>
      <c r="Q17" s="1693">
        <v>0</v>
      </c>
      <c r="R17" s="1681">
        <v>0</v>
      </c>
      <c r="S17" s="1681">
        <v>73</v>
      </c>
      <c r="T17" s="1692">
        <v>0</v>
      </c>
      <c r="U17" s="1681">
        <v>547</v>
      </c>
      <c r="V17" s="1681">
        <v>607</v>
      </c>
      <c r="W17" s="1693">
        <v>110.96892138939671</v>
      </c>
      <c r="X17" s="1685">
        <v>14395</v>
      </c>
      <c r="Y17" s="1685">
        <v>45392</v>
      </c>
      <c r="Z17" s="1693">
        <v>315.33171240013894</v>
      </c>
      <c r="AA17" s="1685">
        <v>14942</v>
      </c>
      <c r="AB17" s="1685">
        <v>45999</v>
      </c>
      <c r="AC17" s="1694">
        <v>307.85035470485877</v>
      </c>
    </row>
    <row r="18" spans="1:29" x14ac:dyDescent="0.3">
      <c r="A18" s="1689" t="s">
        <v>282</v>
      </c>
      <c r="B18" s="1690">
        <v>2221</v>
      </c>
      <c r="C18" s="1681">
        <v>53241</v>
      </c>
      <c r="D18" s="1681">
        <v>63869</v>
      </c>
      <c r="E18" s="1691">
        <v>119.96205931518942</v>
      </c>
      <c r="F18" s="1681">
        <v>1226568</v>
      </c>
      <c r="G18" s="1681">
        <v>1296776</v>
      </c>
      <c r="H18" s="1691">
        <v>105.72393866463172</v>
      </c>
      <c r="I18" s="1681">
        <v>0</v>
      </c>
      <c r="J18" s="1681">
        <v>344</v>
      </c>
      <c r="K18" s="1692">
        <v>0</v>
      </c>
      <c r="L18" s="1681">
        <v>4</v>
      </c>
      <c r="M18" s="1681">
        <v>7</v>
      </c>
      <c r="N18" s="1693">
        <v>175</v>
      </c>
      <c r="O18" s="1681">
        <v>0</v>
      </c>
      <c r="P18" s="1681">
        <v>0</v>
      </c>
      <c r="Q18" s="1693">
        <v>0</v>
      </c>
      <c r="R18" s="1681">
        <v>10228</v>
      </c>
      <c r="S18" s="1681">
        <v>6857</v>
      </c>
      <c r="T18" s="1692">
        <v>67.041454829878759</v>
      </c>
      <c r="U18" s="1681">
        <v>1290041</v>
      </c>
      <c r="V18" s="1681">
        <v>1367853</v>
      </c>
      <c r="W18" s="1693">
        <v>106.03174627783147</v>
      </c>
      <c r="X18" s="1685">
        <v>49383</v>
      </c>
      <c r="Y18" s="1685">
        <v>377584</v>
      </c>
      <c r="Z18" s="1693">
        <v>764.60320353157965</v>
      </c>
      <c r="AA18" s="1685">
        <v>1339424</v>
      </c>
      <c r="AB18" s="1685">
        <v>1745437</v>
      </c>
      <c r="AC18" s="1694">
        <v>130.31250746589578</v>
      </c>
    </row>
    <row r="19" spans="1:29" x14ac:dyDescent="0.3">
      <c r="A19" s="1695" t="s">
        <v>283</v>
      </c>
      <c r="B19" s="1690">
        <v>2222</v>
      </c>
      <c r="C19" s="1681">
        <v>0</v>
      </c>
      <c r="D19" s="1681">
        <v>0</v>
      </c>
      <c r="E19" s="1691">
        <v>0</v>
      </c>
      <c r="F19" s="1681">
        <v>50</v>
      </c>
      <c r="G19" s="1681">
        <v>57</v>
      </c>
      <c r="H19" s="1691">
        <v>114</v>
      </c>
      <c r="I19" s="1681">
        <v>0</v>
      </c>
      <c r="J19" s="1681">
        <v>0</v>
      </c>
      <c r="K19" s="1692">
        <v>0</v>
      </c>
      <c r="L19" s="1681">
        <v>0</v>
      </c>
      <c r="M19" s="1681">
        <v>0</v>
      </c>
      <c r="N19" s="1693">
        <v>0</v>
      </c>
      <c r="O19" s="1681">
        <v>0</v>
      </c>
      <c r="P19" s="1681">
        <v>0</v>
      </c>
      <c r="Q19" s="1693">
        <v>0</v>
      </c>
      <c r="R19" s="1681">
        <v>0</v>
      </c>
      <c r="S19" s="1681">
        <v>0</v>
      </c>
      <c r="T19" s="1692">
        <v>0</v>
      </c>
      <c r="U19" s="1681">
        <v>50</v>
      </c>
      <c r="V19" s="1681">
        <v>57</v>
      </c>
      <c r="W19" s="1693">
        <v>114</v>
      </c>
      <c r="X19" s="1685">
        <v>535</v>
      </c>
      <c r="Y19" s="1685">
        <v>1924</v>
      </c>
      <c r="Z19" s="1693">
        <v>359.62616822429908</v>
      </c>
      <c r="AA19" s="1685">
        <v>585</v>
      </c>
      <c r="AB19" s="1685">
        <v>1981</v>
      </c>
      <c r="AC19" s="1694">
        <v>338.63247863247864</v>
      </c>
    </row>
    <row r="20" spans="1:29" x14ac:dyDescent="0.3">
      <c r="A20" s="1689" t="s">
        <v>284</v>
      </c>
      <c r="B20" s="1690">
        <v>2224</v>
      </c>
      <c r="C20" s="1681">
        <v>1564</v>
      </c>
      <c r="D20" s="1681">
        <v>1066</v>
      </c>
      <c r="E20" s="1691">
        <v>68.15856777493606</v>
      </c>
      <c r="F20" s="1681">
        <v>10272</v>
      </c>
      <c r="G20" s="1681">
        <v>8600</v>
      </c>
      <c r="H20" s="1691">
        <v>83.72274143302181</v>
      </c>
      <c r="I20" s="1681">
        <v>0</v>
      </c>
      <c r="J20" s="1681">
        <v>10</v>
      </c>
      <c r="K20" s="1692">
        <v>0</v>
      </c>
      <c r="L20" s="1681">
        <v>0</v>
      </c>
      <c r="M20" s="1681">
        <v>0</v>
      </c>
      <c r="N20" s="1693">
        <v>0</v>
      </c>
      <c r="O20" s="1681">
        <v>0</v>
      </c>
      <c r="P20" s="1681">
        <v>0</v>
      </c>
      <c r="Q20" s="1693">
        <v>0</v>
      </c>
      <c r="R20" s="1681">
        <v>195</v>
      </c>
      <c r="S20" s="1681">
        <v>620</v>
      </c>
      <c r="T20" s="1692">
        <v>317.94871794871796</v>
      </c>
      <c r="U20" s="1681">
        <v>12031</v>
      </c>
      <c r="V20" s="1681">
        <v>10296</v>
      </c>
      <c r="W20" s="1693">
        <v>85.578921120438864</v>
      </c>
      <c r="X20" s="1685">
        <v>95685</v>
      </c>
      <c r="Y20" s="1685">
        <v>119085</v>
      </c>
      <c r="Z20" s="1693">
        <v>124.45524376861577</v>
      </c>
      <c r="AA20" s="1685">
        <v>107716</v>
      </c>
      <c r="AB20" s="1685">
        <v>129381</v>
      </c>
      <c r="AC20" s="1694">
        <v>120.11307512347284</v>
      </c>
    </row>
    <row r="21" spans="1:29" x14ac:dyDescent="0.3">
      <c r="A21" s="1689" t="s">
        <v>285</v>
      </c>
      <c r="B21" s="1690">
        <v>2226</v>
      </c>
      <c r="C21" s="1681">
        <v>0</v>
      </c>
      <c r="D21" s="1681">
        <v>219</v>
      </c>
      <c r="E21" s="1691">
        <v>0</v>
      </c>
      <c r="F21" s="1681">
        <v>0</v>
      </c>
      <c r="G21" s="1681">
        <v>656</v>
      </c>
      <c r="H21" s="1691">
        <v>0</v>
      </c>
      <c r="I21" s="1681">
        <v>0</v>
      </c>
      <c r="J21" s="1681">
        <v>0</v>
      </c>
      <c r="K21" s="1692">
        <v>0</v>
      </c>
      <c r="L21" s="1681">
        <v>0</v>
      </c>
      <c r="M21" s="1681">
        <v>15</v>
      </c>
      <c r="N21" s="1693">
        <v>0</v>
      </c>
      <c r="O21" s="1681">
        <v>0</v>
      </c>
      <c r="P21" s="1681">
        <v>0</v>
      </c>
      <c r="Q21" s="1693">
        <v>0</v>
      </c>
      <c r="R21" s="1681">
        <v>0</v>
      </c>
      <c r="S21" s="1681">
        <v>3166</v>
      </c>
      <c r="T21" s="1692">
        <v>0</v>
      </c>
      <c r="U21" s="1681">
        <v>0</v>
      </c>
      <c r="V21" s="1681">
        <v>4056</v>
      </c>
      <c r="W21" s="1693">
        <v>0</v>
      </c>
      <c r="X21" s="1685">
        <v>6120</v>
      </c>
      <c r="Y21" s="1685">
        <v>37209</v>
      </c>
      <c r="Z21" s="1693">
        <v>607.99019607843138</v>
      </c>
      <c r="AA21" s="1685">
        <v>6120</v>
      </c>
      <c r="AB21" s="1685">
        <v>41265</v>
      </c>
      <c r="AC21" s="1694">
        <v>674.26470588235293</v>
      </c>
    </row>
    <row r="22" spans="1:29" x14ac:dyDescent="0.3">
      <c r="A22" s="1695" t="s">
        <v>286</v>
      </c>
      <c r="B22" s="1690">
        <v>2227</v>
      </c>
      <c r="C22" s="1681">
        <v>735</v>
      </c>
      <c r="D22" s="1681">
        <v>1170</v>
      </c>
      <c r="E22" s="1691">
        <v>159.18367346938774</v>
      </c>
      <c r="F22" s="1681">
        <v>13756</v>
      </c>
      <c r="G22" s="1681">
        <v>9624</v>
      </c>
      <c r="H22" s="1691">
        <v>69.962198313463219</v>
      </c>
      <c r="I22" s="1681">
        <v>0</v>
      </c>
      <c r="J22" s="1681">
        <v>472</v>
      </c>
      <c r="K22" s="1692">
        <v>0</v>
      </c>
      <c r="L22" s="1681">
        <v>0</v>
      </c>
      <c r="M22" s="1681">
        <v>0</v>
      </c>
      <c r="N22" s="1693">
        <v>0</v>
      </c>
      <c r="O22" s="1681">
        <v>0</v>
      </c>
      <c r="P22" s="1681">
        <v>0</v>
      </c>
      <c r="Q22" s="1693">
        <v>0</v>
      </c>
      <c r="R22" s="1681">
        <v>844</v>
      </c>
      <c r="S22" s="1681">
        <v>613</v>
      </c>
      <c r="T22" s="1692">
        <v>72.630331753554501</v>
      </c>
      <c r="U22" s="1681">
        <v>15335</v>
      </c>
      <c r="V22" s="1681">
        <v>11879</v>
      </c>
      <c r="W22" s="1693">
        <v>77.463319204434299</v>
      </c>
      <c r="X22" s="1685">
        <v>15666</v>
      </c>
      <c r="Y22" s="1685">
        <v>73511</v>
      </c>
      <c r="Z22" s="1693">
        <v>469.23911655815141</v>
      </c>
      <c r="AA22" s="1685">
        <v>31001</v>
      </c>
      <c r="AB22" s="1685">
        <v>85390</v>
      </c>
      <c r="AC22" s="1694">
        <v>275.44272765394663</v>
      </c>
    </row>
    <row r="23" spans="1:29" x14ac:dyDescent="0.3">
      <c r="A23" s="1689" t="s">
        <v>288</v>
      </c>
      <c r="B23" s="1690">
        <v>2231</v>
      </c>
      <c r="C23" s="1681">
        <v>0</v>
      </c>
      <c r="D23" s="1681">
        <v>0</v>
      </c>
      <c r="E23" s="1691">
        <v>0</v>
      </c>
      <c r="F23" s="1681">
        <v>270</v>
      </c>
      <c r="G23" s="1681">
        <v>378</v>
      </c>
      <c r="H23" s="1691">
        <v>140</v>
      </c>
      <c r="I23" s="1681">
        <v>0</v>
      </c>
      <c r="J23" s="1681">
        <v>0</v>
      </c>
      <c r="K23" s="1692">
        <v>0</v>
      </c>
      <c r="L23" s="1681">
        <v>0</v>
      </c>
      <c r="M23" s="1681">
        <v>0</v>
      </c>
      <c r="N23" s="1693">
        <v>0</v>
      </c>
      <c r="O23" s="1681">
        <v>0</v>
      </c>
      <c r="P23" s="1681">
        <v>0</v>
      </c>
      <c r="Q23" s="1693">
        <v>0</v>
      </c>
      <c r="R23" s="1681">
        <v>0</v>
      </c>
      <c r="S23" s="1681">
        <v>0</v>
      </c>
      <c r="T23" s="1692">
        <v>0</v>
      </c>
      <c r="U23" s="1681">
        <v>270</v>
      </c>
      <c r="V23" s="1681">
        <v>378</v>
      </c>
      <c r="W23" s="1693">
        <v>140</v>
      </c>
      <c r="X23" s="1685">
        <v>420</v>
      </c>
      <c r="Y23" s="1685">
        <v>625</v>
      </c>
      <c r="Z23" s="1693">
        <v>148.8095238095238</v>
      </c>
      <c r="AA23" s="1685">
        <v>690</v>
      </c>
      <c r="AB23" s="1685">
        <v>1003</v>
      </c>
      <c r="AC23" s="1694">
        <v>145.36231884057972</v>
      </c>
    </row>
    <row r="24" spans="1:29" x14ac:dyDescent="0.3">
      <c r="A24" s="1689" t="s">
        <v>289</v>
      </c>
      <c r="B24" s="1690">
        <v>2232</v>
      </c>
      <c r="C24" s="1681">
        <v>0</v>
      </c>
      <c r="D24" s="1681">
        <v>0</v>
      </c>
      <c r="E24" s="1691">
        <v>0</v>
      </c>
      <c r="F24" s="1681">
        <v>400</v>
      </c>
      <c r="G24" s="1681">
        <v>236</v>
      </c>
      <c r="H24" s="1691">
        <v>59</v>
      </c>
      <c r="I24" s="1681">
        <v>0</v>
      </c>
      <c r="J24" s="1681">
        <v>0</v>
      </c>
      <c r="K24" s="1692">
        <v>0</v>
      </c>
      <c r="L24" s="1681">
        <v>0</v>
      </c>
      <c r="M24" s="1681">
        <v>0</v>
      </c>
      <c r="N24" s="1693">
        <v>0</v>
      </c>
      <c r="O24" s="1681">
        <v>0</v>
      </c>
      <c r="P24" s="1681">
        <v>0</v>
      </c>
      <c r="Q24" s="1693">
        <v>0</v>
      </c>
      <c r="R24" s="1681">
        <v>0</v>
      </c>
      <c r="S24" s="1681">
        <v>6</v>
      </c>
      <c r="T24" s="1692">
        <v>0</v>
      </c>
      <c r="U24" s="1681">
        <v>400</v>
      </c>
      <c r="V24" s="1681">
        <v>242</v>
      </c>
      <c r="W24" s="1693">
        <v>60.5</v>
      </c>
      <c r="X24" s="1685">
        <v>636</v>
      </c>
      <c r="Y24" s="1685">
        <v>789</v>
      </c>
      <c r="Z24" s="1693">
        <v>124.05660377358491</v>
      </c>
      <c r="AA24" s="1685">
        <v>1036</v>
      </c>
      <c r="AB24" s="1685">
        <v>1031</v>
      </c>
      <c r="AC24" s="1694">
        <v>99.51737451737452</v>
      </c>
    </row>
    <row r="25" spans="1:29" x14ac:dyDescent="0.3">
      <c r="A25" s="1695" t="s">
        <v>294</v>
      </c>
      <c r="B25" s="1690">
        <v>2238</v>
      </c>
      <c r="C25" s="1681">
        <v>53</v>
      </c>
      <c r="D25" s="1681">
        <v>43</v>
      </c>
      <c r="E25" s="1691">
        <v>81.132075471698116</v>
      </c>
      <c r="F25" s="1681">
        <v>2349</v>
      </c>
      <c r="G25" s="1681">
        <v>2220</v>
      </c>
      <c r="H25" s="1691">
        <v>94.508301404853128</v>
      </c>
      <c r="I25" s="1681">
        <v>0</v>
      </c>
      <c r="J25" s="1681">
        <v>0</v>
      </c>
      <c r="K25" s="1692">
        <v>0</v>
      </c>
      <c r="L25" s="1681">
        <v>0</v>
      </c>
      <c r="M25" s="1681">
        <v>0</v>
      </c>
      <c r="N25" s="1693">
        <v>0</v>
      </c>
      <c r="O25" s="1681">
        <v>0</v>
      </c>
      <c r="P25" s="1681">
        <v>0</v>
      </c>
      <c r="Q25" s="1693">
        <v>0</v>
      </c>
      <c r="R25" s="1681">
        <v>0</v>
      </c>
      <c r="S25" s="1681">
        <v>2</v>
      </c>
      <c r="T25" s="1692">
        <v>0</v>
      </c>
      <c r="U25" s="1681">
        <v>2402</v>
      </c>
      <c r="V25" s="1681">
        <v>2265</v>
      </c>
      <c r="W25" s="1693">
        <v>94.296419650291426</v>
      </c>
      <c r="X25" s="1685">
        <v>1416</v>
      </c>
      <c r="Y25" s="1685">
        <v>1433</v>
      </c>
      <c r="Z25" s="1693">
        <v>101.20056497175142</v>
      </c>
      <c r="AA25" s="1685">
        <v>3818</v>
      </c>
      <c r="AB25" s="1685">
        <v>3698</v>
      </c>
      <c r="AC25" s="1694">
        <v>96.856993190151911</v>
      </c>
    </row>
    <row r="26" spans="1:29" x14ac:dyDescent="0.3">
      <c r="A26" s="1696" t="s">
        <v>1659</v>
      </c>
      <c r="B26" s="1697">
        <v>2241</v>
      </c>
      <c r="C26" s="1681">
        <v>0</v>
      </c>
      <c r="D26" s="1681">
        <v>0</v>
      </c>
      <c r="E26" s="1691"/>
      <c r="F26" s="1681">
        <v>0</v>
      </c>
      <c r="G26" s="1681">
        <v>664</v>
      </c>
      <c r="H26" s="1691"/>
      <c r="I26" s="1681">
        <v>0</v>
      </c>
      <c r="J26" s="1681">
        <v>0</v>
      </c>
      <c r="K26" s="1692">
        <v>0</v>
      </c>
      <c r="L26" s="1681">
        <v>0</v>
      </c>
      <c r="M26" s="1681">
        <v>0</v>
      </c>
      <c r="N26" s="1693"/>
      <c r="O26" s="1681">
        <v>0</v>
      </c>
      <c r="P26" s="1681">
        <v>0</v>
      </c>
      <c r="Q26" s="1693">
        <v>0</v>
      </c>
      <c r="R26" s="1681">
        <v>0</v>
      </c>
      <c r="S26" s="1681">
        <v>0</v>
      </c>
      <c r="T26" s="1692">
        <v>0</v>
      </c>
      <c r="U26" s="1681">
        <v>0</v>
      </c>
      <c r="V26" s="1681">
        <v>664</v>
      </c>
      <c r="W26" s="1693">
        <v>0</v>
      </c>
      <c r="X26" s="1685">
        <v>500</v>
      </c>
      <c r="Y26" s="1685">
        <v>655</v>
      </c>
      <c r="Z26" s="1693">
        <v>131</v>
      </c>
      <c r="AA26" s="1685">
        <v>500</v>
      </c>
      <c r="AB26" s="1685">
        <v>1319</v>
      </c>
      <c r="AC26" s="1694">
        <v>263.8</v>
      </c>
    </row>
    <row r="27" spans="1:29" ht="15" customHeight="1" thickBot="1" x14ac:dyDescent="0.35">
      <c r="A27" s="1698" t="s">
        <v>299</v>
      </c>
      <c r="B27" s="1697">
        <v>2251</v>
      </c>
      <c r="C27" s="1681">
        <v>523</v>
      </c>
      <c r="D27" s="1681">
        <v>417</v>
      </c>
      <c r="E27" s="1691">
        <v>79.732313575525808</v>
      </c>
      <c r="F27" s="1681">
        <v>3679</v>
      </c>
      <c r="G27" s="1681">
        <v>4140</v>
      </c>
      <c r="H27" s="1691">
        <v>112.53057896167437</v>
      </c>
      <c r="I27" s="1681">
        <v>0</v>
      </c>
      <c r="J27" s="1681">
        <v>35</v>
      </c>
      <c r="K27" s="1692">
        <v>0</v>
      </c>
      <c r="L27" s="1681">
        <v>0</v>
      </c>
      <c r="M27" s="1681">
        <v>0</v>
      </c>
      <c r="N27" s="1693">
        <v>0</v>
      </c>
      <c r="O27" s="1681">
        <v>0</v>
      </c>
      <c r="P27" s="1681">
        <v>0</v>
      </c>
      <c r="Q27" s="1693">
        <v>0</v>
      </c>
      <c r="R27" s="1681">
        <v>56</v>
      </c>
      <c r="S27" s="1681">
        <v>597</v>
      </c>
      <c r="T27" s="1692">
        <v>1066.0714285714287</v>
      </c>
      <c r="U27" s="1681">
        <v>4258</v>
      </c>
      <c r="V27" s="1681">
        <v>5189</v>
      </c>
      <c r="W27" s="1693">
        <v>121.86472522310945</v>
      </c>
      <c r="X27" s="1685">
        <v>57649</v>
      </c>
      <c r="Y27" s="1685">
        <v>80149</v>
      </c>
      <c r="Z27" s="1693">
        <v>139.02929799302677</v>
      </c>
      <c r="AA27" s="1685">
        <v>61907</v>
      </c>
      <c r="AB27" s="1685">
        <v>85338</v>
      </c>
      <c r="AC27" s="1694">
        <v>137.848708546691</v>
      </c>
    </row>
    <row r="28" spans="1:29" ht="15" thickBot="1" x14ac:dyDescent="0.35">
      <c r="A28" s="1699" t="s">
        <v>262</v>
      </c>
      <c r="B28" s="1700"/>
      <c r="C28" s="1701">
        <v>57228</v>
      </c>
      <c r="D28" s="1701">
        <v>68258</v>
      </c>
      <c r="E28" s="1702">
        <v>119.27378206472356</v>
      </c>
      <c r="F28" s="1701">
        <v>1351277</v>
      </c>
      <c r="G28" s="1701">
        <v>1408383</v>
      </c>
      <c r="H28" s="1703">
        <v>104.22607651873005</v>
      </c>
      <c r="I28" s="1701">
        <v>550</v>
      </c>
      <c r="J28" s="1701">
        <v>1510</v>
      </c>
      <c r="K28" s="1702">
        <v>274.54545454545456</v>
      </c>
      <c r="L28" s="1701">
        <v>5</v>
      </c>
      <c r="M28" s="1701">
        <v>29</v>
      </c>
      <c r="N28" s="1704">
        <v>580</v>
      </c>
      <c r="O28" s="1701">
        <v>0</v>
      </c>
      <c r="P28" s="1701">
        <v>0</v>
      </c>
      <c r="Q28" s="1704">
        <v>0</v>
      </c>
      <c r="R28" s="1701">
        <v>12430</v>
      </c>
      <c r="S28" s="1701">
        <v>16435</v>
      </c>
      <c r="T28" s="1702">
        <v>132.22043443282382</v>
      </c>
      <c r="U28" s="1701">
        <v>1421490</v>
      </c>
      <c r="V28" s="1701">
        <v>1494615</v>
      </c>
      <c r="W28" s="1704">
        <v>105.14425004748539</v>
      </c>
      <c r="X28" s="1705">
        <v>312822</v>
      </c>
      <c r="Y28" s="1705">
        <v>886279</v>
      </c>
      <c r="Z28" s="1704">
        <v>283.31734980276326</v>
      </c>
      <c r="AA28" s="1705">
        <v>1734312</v>
      </c>
      <c r="AB28" s="1705">
        <v>2380894</v>
      </c>
      <c r="AC28" s="1702">
        <v>137.28175783826671</v>
      </c>
    </row>
    <row r="29" spans="1:29" ht="15" thickTop="1" x14ac:dyDescent="0.3">
      <c r="A29" s="1634"/>
      <c r="B29" s="1634"/>
      <c r="D29" s="1641"/>
      <c r="E29" s="1641"/>
      <c r="F29" s="1641"/>
      <c r="G29" s="1641"/>
      <c r="H29" s="1641"/>
      <c r="I29" s="1634"/>
      <c r="J29" s="1634"/>
      <c r="K29" s="1634"/>
      <c r="L29" s="1634"/>
      <c r="M29" s="1634"/>
      <c r="N29" s="1634"/>
      <c r="O29" s="1634"/>
      <c r="P29" s="1634"/>
      <c r="Q29" s="1634"/>
      <c r="R29" s="1634"/>
      <c r="S29" s="1634"/>
      <c r="T29" s="1634"/>
      <c r="U29" s="1634"/>
      <c r="V29" s="1634"/>
      <c r="W29" s="1634"/>
      <c r="X29" s="1634"/>
      <c r="Y29" s="1634"/>
      <c r="Z29" s="1634"/>
      <c r="AA29" s="1634"/>
      <c r="AB29" s="1634"/>
      <c r="AC29" s="1634"/>
    </row>
  </sheetData>
  <mergeCells count="15">
    <mergeCell ref="AA9:AC10"/>
    <mergeCell ref="A28:B28"/>
    <mergeCell ref="I9:K10"/>
    <mergeCell ref="L9:N10"/>
    <mergeCell ref="O9:Q10"/>
    <mergeCell ref="R9:T10"/>
    <mergeCell ref="U9:W10"/>
    <mergeCell ref="X9:Z10"/>
    <mergeCell ref="C2:H2"/>
    <mergeCell ref="C3:H3"/>
    <mergeCell ref="C4:H4"/>
    <mergeCell ref="A9:A11"/>
    <mergeCell ref="B9:B10"/>
    <mergeCell ref="C9:E10"/>
    <mergeCell ref="F9:H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workbookViewId="0">
      <selection sqref="A1:D1"/>
    </sheetView>
  </sheetViews>
  <sheetFormatPr defaultRowHeight="14.4" x14ac:dyDescent="0.3"/>
  <cols>
    <col min="1" max="1" width="49.21875" customWidth="1"/>
    <col min="2" max="2" width="9.21875" customWidth="1"/>
    <col min="3" max="3" width="9.33203125" bestFit="1" customWidth="1"/>
    <col min="4" max="4" width="11.21875" bestFit="1" customWidth="1"/>
    <col min="5" max="5" width="9.5546875" bestFit="1" customWidth="1"/>
    <col min="6" max="6" width="9.33203125" bestFit="1" customWidth="1"/>
    <col min="7" max="7" width="11.21875" bestFit="1" customWidth="1"/>
    <col min="8" max="8" width="9.5546875" bestFit="1" customWidth="1"/>
    <col min="9" max="9" width="9.33203125" bestFit="1" customWidth="1"/>
    <col min="10" max="10" width="11.21875" bestFit="1" customWidth="1"/>
    <col min="11" max="11" width="9.5546875" bestFit="1" customWidth="1"/>
  </cols>
  <sheetData>
    <row r="1" spans="1:20" x14ac:dyDescent="0.3">
      <c r="A1" s="1758" t="s">
        <v>1691</v>
      </c>
      <c r="B1" s="1758"/>
      <c r="C1" s="1758"/>
      <c r="D1" s="1758"/>
    </row>
    <row r="2" spans="1:20" x14ac:dyDescent="0.3">
      <c r="A2" s="255" t="s">
        <v>1687</v>
      </c>
      <c r="B2" s="1759"/>
      <c r="C2" s="1759"/>
      <c r="D2" s="1759"/>
    </row>
    <row r="3" spans="1:20" x14ac:dyDescent="0.3">
      <c r="A3" s="255" t="s">
        <v>1688</v>
      </c>
      <c r="B3" s="1759"/>
      <c r="C3" s="1759"/>
      <c r="D3" s="1759"/>
    </row>
    <row r="4" spans="1:20" x14ac:dyDescent="0.3">
      <c r="A4" s="255" t="s">
        <v>1689</v>
      </c>
      <c r="B4" s="1759"/>
      <c r="C4" s="1759"/>
      <c r="D4" s="1759"/>
    </row>
    <row r="5" spans="1:20" x14ac:dyDescent="0.3">
      <c r="A5" s="255" t="s">
        <v>1690</v>
      </c>
      <c r="B5" s="1759"/>
      <c r="C5" s="1759"/>
      <c r="D5" s="1759"/>
    </row>
    <row r="6" spans="1:20" x14ac:dyDescent="0.3">
      <c r="A6" s="1706"/>
      <c r="B6" s="1706"/>
      <c r="C6" s="1706"/>
      <c r="D6" s="1706"/>
      <c r="E6" s="1707"/>
      <c r="F6" s="1706"/>
      <c r="G6" s="1706"/>
      <c r="H6" s="1707"/>
      <c r="I6" s="1706"/>
      <c r="J6" s="1706"/>
      <c r="K6" s="1707"/>
      <c r="L6" s="1708"/>
      <c r="M6" s="1708"/>
      <c r="N6" s="1708"/>
      <c r="O6" s="1708"/>
      <c r="P6" s="1708"/>
      <c r="Q6" s="1709" t="s">
        <v>473</v>
      </c>
      <c r="R6" s="1709" t="s">
        <v>473</v>
      </c>
      <c r="S6" s="1709" t="s">
        <v>473</v>
      </c>
      <c r="T6" s="1709" t="s">
        <v>473</v>
      </c>
    </row>
    <row r="7" spans="1:20" x14ac:dyDescent="0.3">
      <c r="A7" s="1710" t="s">
        <v>1682</v>
      </c>
      <c r="B7" s="1711"/>
      <c r="C7" s="1711"/>
      <c r="D7" s="1711"/>
      <c r="E7" s="1711"/>
      <c r="F7" s="1711"/>
      <c r="G7" s="1711"/>
      <c r="H7" s="1711"/>
      <c r="I7" s="1711"/>
      <c r="J7" s="1711"/>
      <c r="K7" s="1711"/>
      <c r="L7" s="1712"/>
      <c r="M7" s="1712"/>
      <c r="N7" s="1712"/>
      <c r="O7" s="1712"/>
      <c r="P7" s="1712"/>
      <c r="Q7" s="1712"/>
      <c r="R7" s="1712"/>
      <c r="S7" s="1712"/>
      <c r="T7" s="1712"/>
    </row>
    <row r="8" spans="1:20" x14ac:dyDescent="0.3">
      <c r="A8" s="1713" t="s">
        <v>415</v>
      </c>
      <c r="B8" s="1711"/>
      <c r="C8" s="1711"/>
      <c r="D8" s="1711"/>
      <c r="E8" s="1711"/>
      <c r="F8" s="1711"/>
      <c r="G8" s="1711"/>
      <c r="H8" s="1711"/>
      <c r="I8" s="1711"/>
      <c r="J8" s="1711"/>
      <c r="K8" s="1711"/>
      <c r="L8" s="1712"/>
      <c r="M8" s="1712"/>
      <c r="N8" s="1712"/>
      <c r="O8" s="1712"/>
      <c r="P8" s="1712"/>
      <c r="Q8" s="1712"/>
      <c r="R8" s="1712"/>
      <c r="S8" s="1712"/>
      <c r="T8" s="1712"/>
    </row>
    <row r="9" spans="1:20" x14ac:dyDescent="0.3">
      <c r="A9" s="1714" t="s">
        <v>3</v>
      </c>
      <c r="B9" s="1714"/>
      <c r="C9" s="1714"/>
      <c r="D9" s="1714"/>
      <c r="E9" s="1714"/>
      <c r="F9" s="1714"/>
      <c r="G9" s="1714"/>
      <c r="H9" s="1714"/>
      <c r="I9" s="1714"/>
      <c r="J9" s="1714"/>
      <c r="K9" s="1714"/>
      <c r="L9" s="1712"/>
      <c r="M9" s="1712"/>
      <c r="N9" s="1712"/>
      <c r="O9" s="1712"/>
      <c r="P9" s="1712"/>
      <c r="Q9" s="1712"/>
      <c r="R9" s="1712"/>
      <c r="S9" s="1712"/>
      <c r="T9" s="1712"/>
    </row>
    <row r="10" spans="1:20" x14ac:dyDescent="0.3">
      <c r="A10" s="1715"/>
      <c r="B10" s="1716"/>
      <c r="C10" s="1716"/>
      <c r="D10" s="1716"/>
      <c r="E10" s="1717"/>
      <c r="F10" s="1716"/>
      <c r="G10" s="1716"/>
      <c r="H10" s="1717"/>
      <c r="I10" s="1716"/>
      <c r="J10" s="1716"/>
      <c r="K10" s="1717"/>
      <c r="L10" s="1712"/>
      <c r="M10" s="1712"/>
      <c r="N10" s="1712"/>
      <c r="O10" s="1712"/>
      <c r="P10" s="1712"/>
      <c r="Q10" s="1712"/>
      <c r="R10" s="1712"/>
      <c r="S10" s="1712"/>
      <c r="T10" s="1712"/>
    </row>
    <row r="11" spans="1:20" x14ac:dyDescent="0.3">
      <c r="A11" s="1715"/>
      <c r="B11" s="1716"/>
      <c r="C11" s="1716"/>
      <c r="D11" s="1716"/>
      <c r="E11" s="1717"/>
      <c r="F11" s="1716"/>
      <c r="G11" s="1716"/>
      <c r="H11" s="1717"/>
      <c r="I11" s="1716"/>
      <c r="J11" s="1716"/>
      <c r="K11" s="1717"/>
      <c r="L11" s="1718"/>
      <c r="M11" s="1718"/>
      <c r="N11" s="1712"/>
      <c r="O11" s="1712"/>
      <c r="P11" s="1712"/>
      <c r="Q11" s="1712"/>
      <c r="R11" s="1712"/>
      <c r="S11" s="1712"/>
      <c r="T11" s="1712"/>
    </row>
    <row r="12" spans="1:20" x14ac:dyDescent="0.3">
      <c r="A12" s="1715"/>
      <c r="B12" s="1716"/>
      <c r="C12" s="1716"/>
      <c r="D12" s="1716"/>
      <c r="E12" s="1717"/>
      <c r="F12" s="1716"/>
      <c r="G12" s="1716"/>
      <c r="H12" s="1717"/>
      <c r="I12" s="1716"/>
      <c r="J12" s="1716"/>
      <c r="K12" s="1717"/>
      <c r="L12" s="1712"/>
      <c r="M12" s="1712"/>
      <c r="N12" s="1712"/>
      <c r="O12" s="1712"/>
      <c r="P12" s="1712"/>
      <c r="Q12" s="1712"/>
      <c r="R12" s="1712"/>
      <c r="S12" s="1712"/>
      <c r="T12" s="1712"/>
    </row>
    <row r="13" spans="1:20" ht="15" thickBot="1" x14ac:dyDescent="0.35">
      <c r="A13" s="1715"/>
      <c r="B13" s="1716"/>
      <c r="C13" s="1716"/>
      <c r="D13" s="1716"/>
      <c r="E13" s="1717"/>
      <c r="F13" s="1716"/>
      <c r="G13" s="1716"/>
      <c r="H13" s="1717"/>
      <c r="I13" s="1716"/>
      <c r="J13" s="1716"/>
      <c r="K13" s="1717"/>
      <c r="L13" s="1712"/>
      <c r="M13" s="1712"/>
      <c r="N13" s="1712"/>
      <c r="O13" s="1712"/>
      <c r="P13" s="1712"/>
      <c r="Q13" s="1712"/>
      <c r="R13" s="1712"/>
      <c r="S13" s="1712"/>
      <c r="T13" s="1712"/>
    </row>
    <row r="14" spans="1:20" ht="23.4" customHeight="1" x14ac:dyDescent="0.3">
      <c r="A14" s="1183" t="s">
        <v>220</v>
      </c>
      <c r="B14" s="1719"/>
      <c r="C14" s="1720" t="s">
        <v>1683</v>
      </c>
      <c r="D14" s="1721"/>
      <c r="E14" s="1721"/>
      <c r="F14" s="1720" t="s">
        <v>418</v>
      </c>
      <c r="G14" s="1721"/>
      <c r="H14" s="1721"/>
      <c r="I14" s="1720" t="s">
        <v>419</v>
      </c>
      <c r="J14" s="1721"/>
      <c r="K14" s="1722"/>
      <c r="L14" s="1723"/>
      <c r="M14" s="1712"/>
      <c r="N14" s="1712"/>
      <c r="O14" s="1712"/>
      <c r="P14" s="1712"/>
      <c r="Q14" s="1712"/>
      <c r="R14" s="1712"/>
      <c r="S14" s="1712"/>
      <c r="T14" s="1712"/>
    </row>
    <row r="15" spans="1:20" x14ac:dyDescent="0.3">
      <c r="A15" s="1184"/>
      <c r="B15" s="1724"/>
      <c r="C15" s="1725"/>
      <c r="D15" s="1725"/>
      <c r="E15" s="1725"/>
      <c r="F15" s="1725"/>
      <c r="G15" s="1725"/>
      <c r="H15" s="1725"/>
      <c r="I15" s="1726"/>
      <c r="J15" s="1726"/>
      <c r="K15" s="1727"/>
      <c r="L15" s="1723"/>
      <c r="M15" s="1712"/>
      <c r="N15" s="1712"/>
      <c r="O15" s="1712"/>
      <c r="P15" s="1712"/>
      <c r="Q15" s="1712"/>
      <c r="R15" s="1712"/>
      <c r="S15" s="1712"/>
      <c r="T15" s="1712"/>
    </row>
    <row r="16" spans="1:20" ht="15" thickBot="1" x14ac:dyDescent="0.35">
      <c r="A16" s="1728"/>
      <c r="B16" s="232" t="s">
        <v>265</v>
      </c>
      <c r="C16" s="1729" t="s">
        <v>223</v>
      </c>
      <c r="D16" s="1729" t="s">
        <v>224</v>
      </c>
      <c r="E16" s="1730" t="s">
        <v>225</v>
      </c>
      <c r="F16" s="1729" t="s">
        <v>223</v>
      </c>
      <c r="G16" s="1729" t="s">
        <v>224</v>
      </c>
      <c r="H16" s="1730" t="s">
        <v>225</v>
      </c>
      <c r="I16" s="1729" t="s">
        <v>223</v>
      </c>
      <c r="J16" s="1729" t="s">
        <v>224</v>
      </c>
      <c r="K16" s="1731" t="s">
        <v>225</v>
      </c>
      <c r="L16" s="1723"/>
      <c r="M16" s="1712"/>
      <c r="N16" s="1712"/>
      <c r="O16" s="1712"/>
      <c r="P16" s="1712"/>
      <c r="Q16" s="1712"/>
      <c r="R16" s="1712"/>
      <c r="S16" s="1712"/>
      <c r="T16" s="1712"/>
    </row>
    <row r="17" spans="1:20" x14ac:dyDescent="0.3">
      <c r="A17" s="1732" t="s">
        <v>269</v>
      </c>
      <c r="B17" s="1733">
        <v>2204</v>
      </c>
      <c r="C17" s="1734">
        <v>4879</v>
      </c>
      <c r="D17" s="1734">
        <v>4134</v>
      </c>
      <c r="E17" s="1735">
        <v>84.730477556876409</v>
      </c>
      <c r="F17" s="1734">
        <v>1796</v>
      </c>
      <c r="G17" s="1734">
        <v>1572</v>
      </c>
      <c r="H17" s="1735">
        <v>87.527839643652555</v>
      </c>
      <c r="I17" s="1734">
        <v>22729</v>
      </c>
      <c r="J17" s="1734">
        <v>23308</v>
      </c>
      <c r="K17" s="1736">
        <v>102.54740639711382</v>
      </c>
      <c r="L17" s="1723"/>
      <c r="M17" s="1712"/>
      <c r="N17" s="1712"/>
      <c r="O17" s="1712"/>
      <c r="P17" s="1712"/>
      <c r="Q17" s="1712"/>
      <c r="R17" s="1712"/>
      <c r="S17" s="1712"/>
      <c r="T17" s="1712"/>
    </row>
    <row r="18" spans="1:20" x14ac:dyDescent="0.3">
      <c r="A18" s="1737" t="s">
        <v>275</v>
      </c>
      <c r="B18" s="1738">
        <v>2210</v>
      </c>
      <c r="C18" s="1734">
        <v>1621</v>
      </c>
      <c r="D18" s="1734">
        <v>1569</v>
      </c>
      <c r="E18" s="1739">
        <v>96.792103639728566</v>
      </c>
      <c r="F18" s="1734">
        <v>419</v>
      </c>
      <c r="G18" s="1734">
        <v>535</v>
      </c>
      <c r="H18" s="1739">
        <v>127.68496420047732</v>
      </c>
      <c r="I18" s="1734">
        <v>1312</v>
      </c>
      <c r="J18" s="1734">
        <v>692</v>
      </c>
      <c r="K18" s="1740">
        <v>52.743902439024396</v>
      </c>
      <c r="L18" s="1723"/>
      <c r="M18" s="1712"/>
      <c r="N18" s="1712"/>
      <c r="O18" s="1712"/>
      <c r="P18" s="1712"/>
      <c r="Q18" s="1712"/>
      <c r="R18" s="1712"/>
      <c r="S18" s="1712"/>
      <c r="T18" s="1712"/>
    </row>
    <row r="19" spans="1:20" x14ac:dyDescent="0.3">
      <c r="A19" s="1741" t="s">
        <v>276</v>
      </c>
      <c r="B19" s="1742">
        <v>2211</v>
      </c>
      <c r="C19" s="1734">
        <v>34932</v>
      </c>
      <c r="D19" s="1734">
        <v>36740</v>
      </c>
      <c r="E19" s="1739">
        <v>105.17577006755982</v>
      </c>
      <c r="F19" s="1734">
        <v>16490</v>
      </c>
      <c r="G19" s="1734">
        <v>8121</v>
      </c>
      <c r="H19" s="1739">
        <v>49.248029108550639</v>
      </c>
      <c r="I19" s="1734">
        <v>42811</v>
      </c>
      <c r="J19" s="1734">
        <v>33640</v>
      </c>
      <c r="K19" s="1740">
        <v>78.577935577304899</v>
      </c>
      <c r="L19" s="1723"/>
      <c r="M19" s="1712"/>
      <c r="N19" s="1712"/>
      <c r="O19" s="1712"/>
      <c r="P19" s="1712"/>
      <c r="Q19" s="1712"/>
      <c r="R19" s="1712"/>
      <c r="S19" s="1712"/>
      <c r="T19" s="1712"/>
    </row>
    <row r="20" spans="1:20" x14ac:dyDescent="0.3">
      <c r="A20" s="1741" t="s">
        <v>277</v>
      </c>
      <c r="B20" s="1742">
        <v>2212</v>
      </c>
      <c r="C20" s="1734">
        <v>9841</v>
      </c>
      <c r="D20" s="1734">
        <v>10025</v>
      </c>
      <c r="E20" s="1739">
        <v>101.86972868610913</v>
      </c>
      <c r="F20" s="1734">
        <v>3649</v>
      </c>
      <c r="G20" s="1734">
        <v>3881</v>
      </c>
      <c r="H20" s="1739">
        <v>106.35790627569197</v>
      </c>
      <c r="I20" s="1734">
        <v>7291</v>
      </c>
      <c r="J20" s="1734">
        <v>7533</v>
      </c>
      <c r="K20" s="1740">
        <v>103.31916060896998</v>
      </c>
      <c r="L20" s="1723"/>
      <c r="M20" s="1712"/>
      <c r="N20" s="1712"/>
      <c r="O20" s="1712"/>
      <c r="P20" s="1712"/>
      <c r="Q20" s="1712"/>
      <c r="R20" s="1712"/>
      <c r="S20" s="1712"/>
      <c r="T20" s="1712"/>
    </row>
    <row r="21" spans="1:20" x14ac:dyDescent="0.3">
      <c r="A21" s="1741" t="s">
        <v>1684</v>
      </c>
      <c r="B21" s="1742">
        <v>2218</v>
      </c>
      <c r="C21" s="1734">
        <v>22091</v>
      </c>
      <c r="D21" s="1734">
        <v>31237</v>
      </c>
      <c r="E21" s="1739">
        <v>141.40147571409173</v>
      </c>
      <c r="F21" s="1734">
        <v>8205</v>
      </c>
      <c r="G21" s="1734">
        <v>12173</v>
      </c>
      <c r="H21" s="1739">
        <v>148.36075563680683</v>
      </c>
      <c r="I21" s="1734">
        <v>7972</v>
      </c>
      <c r="J21" s="1734">
        <v>34540</v>
      </c>
      <c r="K21" s="1740">
        <v>433.26643251379824</v>
      </c>
      <c r="L21" s="1723"/>
      <c r="M21" s="1712"/>
      <c r="N21" s="1712"/>
      <c r="O21" s="1712"/>
      <c r="P21" s="1712"/>
      <c r="Q21" s="1712"/>
      <c r="R21" s="1712"/>
      <c r="S21" s="1712"/>
      <c r="T21" s="1712"/>
    </row>
    <row r="22" spans="1:20" x14ac:dyDescent="0.3">
      <c r="A22" s="1741" t="s">
        <v>1685</v>
      </c>
      <c r="B22" s="1742">
        <v>2220</v>
      </c>
      <c r="C22" s="1734">
        <v>4562</v>
      </c>
      <c r="D22" s="1734">
        <v>12191</v>
      </c>
      <c r="E22" s="1739">
        <v>267.22928540113986</v>
      </c>
      <c r="F22" s="1734">
        <v>1605</v>
      </c>
      <c r="G22" s="1734">
        <v>5140</v>
      </c>
      <c r="H22" s="1739">
        <v>320.24922118380061</v>
      </c>
      <c r="I22" s="1734">
        <v>5928</v>
      </c>
      <c r="J22" s="1734">
        <v>20493</v>
      </c>
      <c r="K22" s="1740">
        <v>345.69838056680157</v>
      </c>
      <c r="L22" s="1723"/>
      <c r="M22" s="1712"/>
      <c r="N22" s="1712"/>
      <c r="O22" s="1712"/>
      <c r="P22" s="1712"/>
      <c r="Q22" s="1712"/>
      <c r="R22" s="1712"/>
      <c r="S22" s="1712"/>
      <c r="T22" s="1712"/>
    </row>
    <row r="23" spans="1:20" x14ac:dyDescent="0.3">
      <c r="A23" s="1741" t="s">
        <v>282</v>
      </c>
      <c r="B23" s="1742">
        <v>2221</v>
      </c>
      <c r="C23" s="1734">
        <v>596937</v>
      </c>
      <c r="D23" s="1734">
        <v>701743</v>
      </c>
      <c r="E23" s="1739">
        <v>117.55729666614737</v>
      </c>
      <c r="F23" s="1734">
        <v>186385</v>
      </c>
      <c r="G23" s="1734">
        <v>207093</v>
      </c>
      <c r="H23" s="1739">
        <v>111.11033613219948</v>
      </c>
      <c r="I23" s="1734">
        <v>540466</v>
      </c>
      <c r="J23" s="1734">
        <v>654567</v>
      </c>
      <c r="K23" s="1740">
        <v>121.11159628912827</v>
      </c>
      <c r="L23" s="1723"/>
      <c r="M23" s="1712"/>
      <c r="N23" s="1712"/>
      <c r="O23" s="1712"/>
      <c r="P23" s="1712"/>
      <c r="Q23" s="1712"/>
      <c r="R23" s="1712"/>
      <c r="S23" s="1712"/>
      <c r="T23" s="1712"/>
    </row>
    <row r="24" spans="1:20" x14ac:dyDescent="0.3">
      <c r="A24" s="1741" t="s">
        <v>1654</v>
      </c>
      <c r="B24" s="1742">
        <v>2222</v>
      </c>
      <c r="C24" s="1734">
        <v>330</v>
      </c>
      <c r="D24" s="1734">
        <v>792</v>
      </c>
      <c r="E24" s="1739">
        <v>240</v>
      </c>
      <c r="F24" s="1734">
        <v>130</v>
      </c>
      <c r="G24" s="1734">
        <v>404</v>
      </c>
      <c r="H24" s="1739">
        <v>310.76923076923077</v>
      </c>
      <c r="I24" s="1734">
        <v>117</v>
      </c>
      <c r="J24" s="1734">
        <v>470</v>
      </c>
      <c r="K24" s="1740">
        <v>401.70940170940173</v>
      </c>
      <c r="L24" s="1723"/>
      <c r="M24" s="1712"/>
      <c r="N24" s="1712"/>
      <c r="O24" s="1712"/>
      <c r="P24" s="1712"/>
      <c r="Q24" s="1712"/>
      <c r="R24" s="1712"/>
      <c r="S24" s="1712"/>
      <c r="T24" s="1712"/>
    </row>
    <row r="25" spans="1:20" x14ac:dyDescent="0.3">
      <c r="A25" s="1741" t="s">
        <v>284</v>
      </c>
      <c r="B25" s="1742">
        <v>2224</v>
      </c>
      <c r="C25" s="1734">
        <v>49934</v>
      </c>
      <c r="D25" s="1734">
        <v>54052</v>
      </c>
      <c r="E25" s="1739">
        <v>108.24688588937397</v>
      </c>
      <c r="F25" s="1734">
        <v>17540</v>
      </c>
      <c r="G25" s="1734">
        <v>19379</v>
      </c>
      <c r="H25" s="1739">
        <v>110.48460661345496</v>
      </c>
      <c r="I25" s="1734">
        <v>27110</v>
      </c>
      <c r="J25" s="1734">
        <v>35227</v>
      </c>
      <c r="K25" s="1740">
        <v>129.94098118775358</v>
      </c>
      <c r="L25" s="1723"/>
      <c r="M25" s="1712"/>
      <c r="N25" s="1712"/>
      <c r="O25" s="1712"/>
      <c r="P25" s="1712"/>
      <c r="Q25" s="1712"/>
      <c r="R25" s="1712"/>
      <c r="S25" s="1712"/>
      <c r="T25" s="1712"/>
    </row>
    <row r="26" spans="1:20" x14ac:dyDescent="0.3">
      <c r="A26" s="1741" t="s">
        <v>285</v>
      </c>
      <c r="B26" s="1742">
        <v>2226</v>
      </c>
      <c r="C26" s="1734">
        <v>2734</v>
      </c>
      <c r="D26" s="1734">
        <v>11897</v>
      </c>
      <c r="E26" s="1739">
        <v>435.14996342355528</v>
      </c>
      <c r="F26" s="1734">
        <v>1099</v>
      </c>
      <c r="G26" s="1734">
        <v>4680</v>
      </c>
      <c r="H26" s="1739">
        <v>425.84167424931758</v>
      </c>
      <c r="I26" s="1734">
        <v>1957</v>
      </c>
      <c r="J26" s="1734">
        <v>9802</v>
      </c>
      <c r="K26" s="1740">
        <v>500.86867654573331</v>
      </c>
      <c r="L26" s="1723"/>
      <c r="M26" s="1712"/>
      <c r="N26" s="1712"/>
      <c r="O26" s="1712"/>
      <c r="P26" s="1712"/>
      <c r="Q26" s="1712"/>
      <c r="R26" s="1712"/>
      <c r="S26" s="1712"/>
      <c r="T26" s="1712"/>
    </row>
    <row r="27" spans="1:20" x14ac:dyDescent="0.3">
      <c r="A27" s="1741" t="s">
        <v>286</v>
      </c>
      <c r="B27" s="1742">
        <v>2227</v>
      </c>
      <c r="C27" s="1734">
        <v>13300</v>
      </c>
      <c r="D27" s="1734">
        <v>16649</v>
      </c>
      <c r="E27" s="1739">
        <v>125.18045112781955</v>
      </c>
      <c r="F27" s="1734">
        <v>5000</v>
      </c>
      <c r="G27" s="1734">
        <v>6006</v>
      </c>
      <c r="H27" s="1739">
        <v>120.12</v>
      </c>
      <c r="I27" s="1734">
        <v>11796</v>
      </c>
      <c r="J27" s="1734">
        <v>43275</v>
      </c>
      <c r="K27" s="1740">
        <v>366.86164801627672</v>
      </c>
      <c r="L27" s="1723"/>
      <c r="M27" s="1712"/>
      <c r="N27" s="1712"/>
      <c r="O27" s="1712"/>
      <c r="P27" s="1712"/>
      <c r="Q27" s="1712"/>
      <c r="R27" s="1712"/>
      <c r="S27" s="1712"/>
      <c r="T27" s="1712"/>
    </row>
    <row r="28" spans="1:20" x14ac:dyDescent="0.3">
      <c r="A28" s="1741" t="s">
        <v>288</v>
      </c>
      <c r="B28" s="1742">
        <v>2231</v>
      </c>
      <c r="C28" s="1734">
        <v>446</v>
      </c>
      <c r="D28" s="1734">
        <v>465</v>
      </c>
      <c r="E28" s="1739">
        <v>104.26008968609865</v>
      </c>
      <c r="F28" s="1734">
        <v>167</v>
      </c>
      <c r="G28" s="1734">
        <v>175</v>
      </c>
      <c r="H28" s="1739">
        <v>104.79041916167664</v>
      </c>
      <c r="I28" s="1734">
        <v>76</v>
      </c>
      <c r="J28" s="1734">
        <v>130</v>
      </c>
      <c r="K28" s="1740">
        <v>171.05263157894737</v>
      </c>
      <c r="L28" s="1723"/>
      <c r="M28" s="1712"/>
      <c r="N28" s="1712"/>
      <c r="O28" s="1712"/>
      <c r="P28" s="1712"/>
      <c r="Q28" s="1712"/>
      <c r="R28" s="1712"/>
      <c r="S28" s="1712"/>
      <c r="T28" s="1712"/>
    </row>
    <row r="29" spans="1:20" x14ac:dyDescent="0.3">
      <c r="A29" s="1741" t="s">
        <v>289</v>
      </c>
      <c r="B29" s="1742">
        <v>2232</v>
      </c>
      <c r="C29" s="1734">
        <v>586</v>
      </c>
      <c r="D29" s="1734">
        <v>522</v>
      </c>
      <c r="E29" s="1739">
        <v>89.078498293515366</v>
      </c>
      <c r="F29" s="1734">
        <v>210</v>
      </c>
      <c r="G29" s="1734">
        <v>207</v>
      </c>
      <c r="H29" s="1739">
        <v>98.571428571428584</v>
      </c>
      <c r="I29" s="1734">
        <v>227</v>
      </c>
      <c r="J29" s="1734">
        <v>205</v>
      </c>
      <c r="K29" s="1740">
        <v>90.308370044052865</v>
      </c>
      <c r="L29" s="1712"/>
      <c r="M29" s="1712"/>
      <c r="N29" s="1712"/>
      <c r="O29" s="1712"/>
      <c r="P29" s="1712"/>
      <c r="Q29" s="1712"/>
      <c r="R29" s="1712"/>
      <c r="S29" s="1712"/>
      <c r="T29" s="1712"/>
    </row>
    <row r="30" spans="1:20" x14ac:dyDescent="0.3">
      <c r="A30" s="1741" t="s">
        <v>1686</v>
      </c>
      <c r="B30" s="1742">
        <v>2238</v>
      </c>
      <c r="C30" s="1734">
        <v>1402</v>
      </c>
      <c r="D30" s="1734">
        <v>1337</v>
      </c>
      <c r="E30" s="1739">
        <v>95.363766048502143</v>
      </c>
      <c r="F30" s="1734">
        <v>557</v>
      </c>
      <c r="G30" s="1734">
        <v>547</v>
      </c>
      <c r="H30" s="1739">
        <v>98.204667863554761</v>
      </c>
      <c r="I30" s="1734">
        <v>1439</v>
      </c>
      <c r="J30" s="1734">
        <v>1365</v>
      </c>
      <c r="K30" s="1740">
        <v>94.857539958304386</v>
      </c>
      <c r="L30" s="1712"/>
      <c r="M30" s="1712"/>
      <c r="N30" s="1712"/>
      <c r="O30" s="1712"/>
      <c r="P30" s="1712"/>
      <c r="Q30" s="1712"/>
      <c r="R30" s="1712"/>
      <c r="S30" s="1712"/>
      <c r="T30" s="1712"/>
    </row>
    <row r="31" spans="1:20" x14ac:dyDescent="0.3">
      <c r="A31" s="1741" t="s">
        <v>1659</v>
      </c>
      <c r="B31" s="1743">
        <v>2241</v>
      </c>
      <c r="C31" s="1734">
        <v>228</v>
      </c>
      <c r="D31" s="1734">
        <v>376</v>
      </c>
      <c r="E31" s="1739">
        <v>164.91228070175438</v>
      </c>
      <c r="F31" s="1734">
        <v>103</v>
      </c>
      <c r="G31" s="1734">
        <v>248</v>
      </c>
      <c r="H31" s="1739">
        <v>240.77669902912621</v>
      </c>
      <c r="I31" s="1734">
        <v>169</v>
      </c>
      <c r="J31" s="1734">
        <v>493</v>
      </c>
      <c r="K31" s="1740">
        <v>291.71597633136093</v>
      </c>
      <c r="L31" s="1712"/>
      <c r="M31" s="1712"/>
      <c r="N31" s="1712"/>
      <c r="O31" s="1712"/>
      <c r="P31" s="1712"/>
      <c r="Q31" s="1712"/>
      <c r="R31" s="1712"/>
      <c r="S31" s="1712"/>
      <c r="T31" s="1712"/>
    </row>
    <row r="32" spans="1:20" ht="15" customHeight="1" thickBot="1" x14ac:dyDescent="0.35">
      <c r="A32" s="1744" t="s">
        <v>299</v>
      </c>
      <c r="B32" s="1745">
        <v>2251</v>
      </c>
      <c r="C32" s="1734">
        <v>33143</v>
      </c>
      <c r="D32" s="1734">
        <v>40549</v>
      </c>
      <c r="E32" s="1739">
        <v>122.34559333795976</v>
      </c>
      <c r="F32" s="1734">
        <v>11608</v>
      </c>
      <c r="G32" s="1734">
        <v>14109</v>
      </c>
      <c r="H32" s="1739">
        <v>121.54548587181256</v>
      </c>
      <c r="I32" s="1734">
        <v>12865</v>
      </c>
      <c r="J32" s="1734">
        <v>19414</v>
      </c>
      <c r="K32" s="1746">
        <v>150.90555771472989</v>
      </c>
      <c r="L32" s="1712"/>
      <c r="M32" s="1712"/>
      <c r="N32" s="1712"/>
      <c r="O32" s="1712"/>
      <c r="P32" s="1712"/>
      <c r="Q32" s="1712"/>
      <c r="R32" s="1712"/>
      <c r="S32" s="1712"/>
      <c r="T32" s="1712"/>
    </row>
    <row r="33" spans="1:20" ht="15" thickBot="1" x14ac:dyDescent="0.35">
      <c r="A33" s="1747" t="s">
        <v>262</v>
      </c>
      <c r="B33" s="1748"/>
      <c r="C33" s="1749">
        <v>776966</v>
      </c>
      <c r="D33" s="1749">
        <v>924278</v>
      </c>
      <c r="E33" s="1750">
        <v>118.95990300733881</v>
      </c>
      <c r="F33" s="1749">
        <v>254963</v>
      </c>
      <c r="G33" s="1749">
        <v>284270</v>
      </c>
      <c r="H33" s="1750">
        <v>111.49460902170118</v>
      </c>
      <c r="I33" s="1749">
        <v>684265</v>
      </c>
      <c r="J33" s="1749">
        <v>885154</v>
      </c>
      <c r="K33" s="1751">
        <v>129.3583626226681</v>
      </c>
      <c r="L33" s="1712"/>
      <c r="M33" s="1712"/>
      <c r="N33" s="1712"/>
      <c r="O33" s="1712"/>
      <c r="P33" s="1712"/>
      <c r="Q33" s="1712"/>
      <c r="R33" s="1712"/>
      <c r="S33" s="1712"/>
      <c r="T33" s="1712"/>
    </row>
    <row r="34" spans="1:20" ht="15" thickTop="1" x14ac:dyDescent="0.3">
      <c r="A34" s="1752"/>
      <c r="B34" s="1752"/>
      <c r="C34" s="1752"/>
      <c r="D34" s="1752"/>
      <c r="E34" s="1753"/>
      <c r="F34" s="1752"/>
      <c r="G34" s="1752"/>
      <c r="H34" s="1753"/>
      <c r="I34" s="1752"/>
      <c r="J34" s="1752"/>
      <c r="K34" s="1753"/>
      <c r="L34" s="1712"/>
      <c r="M34" s="1712"/>
      <c r="N34" s="1712"/>
      <c r="O34" s="1712"/>
      <c r="P34" s="1712"/>
      <c r="Q34" s="1712"/>
      <c r="R34" s="1712"/>
      <c r="S34" s="1712"/>
      <c r="T34" s="1712"/>
    </row>
    <row r="35" spans="1:20" x14ac:dyDescent="0.3">
      <c r="A35" s="1754"/>
      <c r="B35" s="1754"/>
      <c r="C35" s="1755"/>
      <c r="D35" s="1755"/>
      <c r="E35" s="1755"/>
      <c r="F35" s="1755"/>
      <c r="G35" s="1755"/>
      <c r="H35" s="1755"/>
      <c r="I35" s="1755"/>
      <c r="J35" s="1755"/>
      <c r="K35" s="1755"/>
      <c r="L35" s="1706"/>
      <c r="M35" s="1706"/>
      <c r="N35" s="1706"/>
      <c r="O35" s="1706"/>
      <c r="P35" s="1706"/>
      <c r="Q35" s="1706"/>
      <c r="R35" s="1706"/>
      <c r="S35" s="1706"/>
      <c r="T35" s="1706"/>
    </row>
    <row r="36" spans="1:20" ht="15" thickBot="1" x14ac:dyDescent="0.35">
      <c r="A36" s="1756"/>
      <c r="B36" s="1756"/>
      <c r="C36" s="1756"/>
      <c r="D36" s="1756"/>
      <c r="E36" s="1756"/>
      <c r="F36" s="1756"/>
      <c r="G36" s="1756"/>
      <c r="H36" s="1756"/>
      <c r="I36" s="1756"/>
      <c r="J36" s="1756"/>
      <c r="K36" s="1756"/>
      <c r="L36" s="1757"/>
      <c r="M36" s="1757"/>
      <c r="N36" s="1757"/>
      <c r="O36" s="1757"/>
      <c r="P36" s="1757"/>
      <c r="Q36" s="1757"/>
      <c r="R36" s="1757"/>
      <c r="S36" s="1757"/>
      <c r="T36" s="1757"/>
    </row>
    <row r="37" spans="1:20" ht="25.8" customHeight="1" x14ac:dyDescent="0.3">
      <c r="A37" s="1760" t="s">
        <v>220</v>
      </c>
      <c r="B37" s="1761"/>
      <c r="C37" s="1762" t="s">
        <v>428</v>
      </c>
      <c r="D37" s="1763"/>
      <c r="E37" s="1764"/>
      <c r="F37" s="1765" t="s">
        <v>1692</v>
      </c>
      <c r="G37" s="1766"/>
      <c r="H37" s="1767"/>
      <c r="I37" s="1768" t="s">
        <v>430</v>
      </c>
      <c r="J37" s="1763"/>
      <c r="K37" s="1769"/>
    </row>
    <row r="38" spans="1:20" x14ac:dyDescent="0.3">
      <c r="A38" s="1770"/>
      <c r="B38" s="1771"/>
      <c r="C38" s="1772"/>
      <c r="D38" s="1773"/>
      <c r="E38" s="1774"/>
      <c r="F38" s="1775"/>
      <c r="G38" s="1776"/>
      <c r="H38" s="1777"/>
      <c r="I38" s="1773"/>
      <c r="J38" s="1773"/>
      <c r="K38" s="1778"/>
    </row>
    <row r="39" spans="1:20" ht="15" thickBot="1" x14ac:dyDescent="0.35">
      <c r="A39" s="1779"/>
      <c r="B39" s="222" t="s">
        <v>265</v>
      </c>
      <c r="C39" s="1780" t="s">
        <v>223</v>
      </c>
      <c r="D39" s="1729" t="s">
        <v>224</v>
      </c>
      <c r="E39" s="1730" t="s">
        <v>225</v>
      </c>
      <c r="F39" s="1781" t="s">
        <v>223</v>
      </c>
      <c r="G39" s="1729" t="s">
        <v>224</v>
      </c>
      <c r="H39" s="1730" t="s">
        <v>225</v>
      </c>
      <c r="I39" s="1781" t="s">
        <v>223</v>
      </c>
      <c r="J39" s="1729" t="s">
        <v>224</v>
      </c>
      <c r="K39" s="1731" t="s">
        <v>225</v>
      </c>
    </row>
    <row r="40" spans="1:20" ht="15" customHeight="1" x14ac:dyDescent="0.3">
      <c r="A40" s="1732" t="s">
        <v>269</v>
      </c>
      <c r="B40" s="1733">
        <v>2204</v>
      </c>
      <c r="C40" s="1734">
        <v>59</v>
      </c>
      <c r="D40" s="1734">
        <v>49</v>
      </c>
      <c r="E40" s="1735">
        <v>83.050847457627114</v>
      </c>
      <c r="F40" s="1734">
        <v>0</v>
      </c>
      <c r="G40" s="1734">
        <v>0</v>
      </c>
      <c r="H40" s="1735">
        <v>0</v>
      </c>
      <c r="I40" s="1734">
        <v>29463</v>
      </c>
      <c r="J40" s="1734">
        <v>29063</v>
      </c>
      <c r="K40" s="1736">
        <v>98.642365000169704</v>
      </c>
    </row>
    <row r="41" spans="1:20" ht="15" customHeight="1" x14ac:dyDescent="0.3">
      <c r="A41" s="1737" t="s">
        <v>275</v>
      </c>
      <c r="B41" s="1738">
        <v>2210</v>
      </c>
      <c r="C41" s="1734">
        <v>17</v>
      </c>
      <c r="D41" s="1734">
        <v>11</v>
      </c>
      <c r="E41" s="1739">
        <v>64.705882352941174</v>
      </c>
      <c r="F41" s="1734">
        <v>0</v>
      </c>
      <c r="G41" s="1734">
        <v>0</v>
      </c>
      <c r="H41" s="1739">
        <v>0</v>
      </c>
      <c r="I41" s="1734">
        <v>3369</v>
      </c>
      <c r="J41" s="1734">
        <v>2807</v>
      </c>
      <c r="K41" s="1740">
        <v>83.318492134164444</v>
      </c>
    </row>
    <row r="42" spans="1:20" ht="15" customHeight="1" x14ac:dyDescent="0.3">
      <c r="A42" s="1741" t="s">
        <v>276</v>
      </c>
      <c r="B42" s="1742">
        <v>2211</v>
      </c>
      <c r="C42" s="1734">
        <v>609</v>
      </c>
      <c r="D42" s="1734">
        <v>505</v>
      </c>
      <c r="E42" s="1739">
        <v>82.922824302134643</v>
      </c>
      <c r="F42" s="1734">
        <v>0</v>
      </c>
      <c r="G42" s="1734">
        <v>0</v>
      </c>
      <c r="H42" s="1739">
        <v>0</v>
      </c>
      <c r="I42" s="1734">
        <v>94842</v>
      </c>
      <c r="J42" s="1734">
        <v>79006</v>
      </c>
      <c r="K42" s="1740">
        <v>83.302756162881423</v>
      </c>
    </row>
    <row r="43" spans="1:20" ht="15" customHeight="1" x14ac:dyDescent="0.3">
      <c r="A43" s="1741" t="s">
        <v>277</v>
      </c>
      <c r="B43" s="1742">
        <v>2212</v>
      </c>
      <c r="C43" s="1734">
        <v>131</v>
      </c>
      <c r="D43" s="1734">
        <v>223</v>
      </c>
      <c r="E43" s="1739">
        <v>170.2290076335878</v>
      </c>
      <c r="F43" s="1734">
        <v>0</v>
      </c>
      <c r="G43" s="1734">
        <v>0</v>
      </c>
      <c r="H43" s="1739">
        <v>0</v>
      </c>
      <c r="I43" s="1734">
        <v>20912</v>
      </c>
      <c r="J43" s="1734">
        <v>21662</v>
      </c>
      <c r="K43" s="1740">
        <v>103.58645753634276</v>
      </c>
    </row>
    <row r="44" spans="1:20" ht="15" customHeight="1" x14ac:dyDescent="0.3">
      <c r="A44" s="1741" t="s">
        <v>1684</v>
      </c>
      <c r="B44" s="1742">
        <v>2218</v>
      </c>
      <c r="C44" s="1734">
        <v>236</v>
      </c>
      <c r="D44" s="1734">
        <v>1591</v>
      </c>
      <c r="E44" s="1739">
        <v>674.15254237288127</v>
      </c>
      <c r="F44" s="1734">
        <v>0</v>
      </c>
      <c r="G44" s="1734">
        <v>0</v>
      </c>
      <c r="H44" s="1739">
        <v>0</v>
      </c>
      <c r="I44" s="1734">
        <v>38504</v>
      </c>
      <c r="J44" s="1734">
        <v>79541</v>
      </c>
      <c r="K44" s="1740">
        <v>206.5785372948265</v>
      </c>
    </row>
    <row r="45" spans="1:20" ht="15" customHeight="1" x14ac:dyDescent="0.3">
      <c r="A45" s="1741" t="s">
        <v>1685</v>
      </c>
      <c r="B45" s="1742">
        <v>2220</v>
      </c>
      <c r="C45" s="1734">
        <v>2847</v>
      </c>
      <c r="D45" s="1734">
        <v>8657</v>
      </c>
      <c r="E45" s="1739">
        <v>304.07446434843695</v>
      </c>
      <c r="F45" s="1734">
        <v>0</v>
      </c>
      <c r="G45" s="1734">
        <v>2</v>
      </c>
      <c r="H45" s="1739">
        <v>0</v>
      </c>
      <c r="I45" s="1734">
        <v>14942</v>
      </c>
      <c r="J45" s="1734">
        <v>46483</v>
      </c>
      <c r="K45" s="1740">
        <v>311.08954624548255</v>
      </c>
    </row>
    <row r="46" spans="1:20" ht="15" customHeight="1" x14ac:dyDescent="0.3">
      <c r="A46" s="1741" t="s">
        <v>282</v>
      </c>
      <c r="B46" s="1742">
        <v>2221</v>
      </c>
      <c r="C46" s="1734">
        <v>4131</v>
      </c>
      <c r="D46" s="1734">
        <v>6595</v>
      </c>
      <c r="E46" s="1739">
        <v>159.64657467925443</v>
      </c>
      <c r="F46" s="1734">
        <v>0</v>
      </c>
      <c r="G46" s="1734">
        <v>73</v>
      </c>
      <c r="H46" s="1739">
        <v>0</v>
      </c>
      <c r="I46" s="1734">
        <v>1327919</v>
      </c>
      <c r="J46" s="1734">
        <v>1570071</v>
      </c>
      <c r="K46" s="1740">
        <v>118.23544960197121</v>
      </c>
    </row>
    <row r="47" spans="1:20" ht="15" customHeight="1" x14ac:dyDescent="0.3">
      <c r="A47" s="1741" t="s">
        <v>1654</v>
      </c>
      <c r="B47" s="1742">
        <v>2222</v>
      </c>
      <c r="C47" s="1734">
        <v>8</v>
      </c>
      <c r="D47" s="1734">
        <v>67</v>
      </c>
      <c r="E47" s="1739">
        <v>837.5</v>
      </c>
      <c r="F47" s="1734">
        <v>0</v>
      </c>
      <c r="G47" s="1734">
        <v>0</v>
      </c>
      <c r="H47" s="1739">
        <v>0</v>
      </c>
      <c r="I47" s="1734">
        <v>585</v>
      </c>
      <c r="J47" s="1734">
        <v>1733</v>
      </c>
      <c r="K47" s="1740">
        <v>296.23931623931628</v>
      </c>
    </row>
    <row r="48" spans="1:20" ht="15" customHeight="1" x14ac:dyDescent="0.3">
      <c r="A48" s="1741" t="s">
        <v>284</v>
      </c>
      <c r="B48" s="1742">
        <v>2224</v>
      </c>
      <c r="C48" s="1734">
        <v>321</v>
      </c>
      <c r="D48" s="1734">
        <v>887</v>
      </c>
      <c r="E48" s="1739">
        <v>276.3239875389408</v>
      </c>
      <c r="F48" s="1734">
        <v>0</v>
      </c>
      <c r="G48" s="1734">
        <v>0</v>
      </c>
      <c r="H48" s="1739">
        <v>0</v>
      </c>
      <c r="I48" s="1734">
        <v>94905</v>
      </c>
      <c r="J48" s="1734">
        <v>109545</v>
      </c>
      <c r="K48" s="1740">
        <v>115.42595226805754</v>
      </c>
    </row>
    <row r="49" spans="1:11" ht="15" customHeight="1" x14ac:dyDescent="0.3">
      <c r="A49" s="1741" t="s">
        <v>285</v>
      </c>
      <c r="B49" s="1742">
        <v>2226</v>
      </c>
      <c r="C49" s="1734">
        <v>49</v>
      </c>
      <c r="D49" s="1734">
        <v>17531</v>
      </c>
      <c r="E49" s="1739">
        <v>35777.551020408166</v>
      </c>
      <c r="F49" s="1734">
        <v>0</v>
      </c>
      <c r="G49" s="1734">
        <v>0</v>
      </c>
      <c r="H49" s="1739">
        <v>0</v>
      </c>
      <c r="I49" s="1734">
        <v>5839</v>
      </c>
      <c r="J49" s="1734">
        <v>43910</v>
      </c>
      <c r="K49" s="1740">
        <v>752.01233087857509</v>
      </c>
    </row>
    <row r="50" spans="1:11" ht="15" customHeight="1" x14ac:dyDescent="0.3">
      <c r="A50" s="1741" t="s">
        <v>286</v>
      </c>
      <c r="B50" s="1742">
        <v>2227</v>
      </c>
      <c r="C50" s="1734">
        <v>78</v>
      </c>
      <c r="D50" s="1734">
        <v>1938</v>
      </c>
      <c r="E50" s="1739">
        <v>2484.6153846153848</v>
      </c>
      <c r="F50" s="1734">
        <v>0</v>
      </c>
      <c r="G50" s="1734">
        <v>2</v>
      </c>
      <c r="H50" s="1739">
        <v>0</v>
      </c>
      <c r="I50" s="1734">
        <v>30174</v>
      </c>
      <c r="J50" s="1734">
        <v>67870</v>
      </c>
      <c r="K50" s="1740">
        <v>224.92874660303573</v>
      </c>
    </row>
    <row r="51" spans="1:11" ht="15" customHeight="1" x14ac:dyDescent="0.3">
      <c r="A51" s="1741" t="s">
        <v>288</v>
      </c>
      <c r="B51" s="1742">
        <v>2231</v>
      </c>
      <c r="C51" s="1734">
        <v>1</v>
      </c>
      <c r="D51" s="1734">
        <v>1</v>
      </c>
      <c r="E51" s="1739">
        <v>100</v>
      </c>
      <c r="F51" s="1734">
        <v>0</v>
      </c>
      <c r="G51" s="1734">
        <v>0</v>
      </c>
      <c r="H51" s="1739">
        <v>0</v>
      </c>
      <c r="I51" s="1734">
        <v>690</v>
      </c>
      <c r="J51" s="1734">
        <v>771</v>
      </c>
      <c r="K51" s="1740">
        <v>111.73913043478261</v>
      </c>
    </row>
    <row r="52" spans="1:11" ht="15" customHeight="1" x14ac:dyDescent="0.3">
      <c r="A52" s="1741" t="s">
        <v>289</v>
      </c>
      <c r="B52" s="1742">
        <v>2232</v>
      </c>
      <c r="C52" s="1734">
        <v>13</v>
      </c>
      <c r="D52" s="1734">
        <v>35</v>
      </c>
      <c r="E52" s="1739">
        <v>269.23076923076923</v>
      </c>
      <c r="F52" s="1734">
        <v>0</v>
      </c>
      <c r="G52" s="1734">
        <v>0</v>
      </c>
      <c r="H52" s="1739">
        <v>0</v>
      </c>
      <c r="I52" s="1734">
        <v>1036</v>
      </c>
      <c r="J52" s="1734">
        <v>969</v>
      </c>
      <c r="K52" s="1740">
        <v>93.532818532818524</v>
      </c>
    </row>
    <row r="53" spans="1:11" ht="15" customHeight="1" x14ac:dyDescent="0.3">
      <c r="A53" s="1741" t="s">
        <v>1686</v>
      </c>
      <c r="B53" s="1742">
        <v>2238</v>
      </c>
      <c r="C53" s="1734">
        <v>20</v>
      </c>
      <c r="D53" s="1734">
        <v>15</v>
      </c>
      <c r="E53" s="1739">
        <v>75</v>
      </c>
      <c r="F53" s="1734">
        <v>0</v>
      </c>
      <c r="G53" s="1734">
        <v>0</v>
      </c>
      <c r="H53" s="1739">
        <v>0</v>
      </c>
      <c r="I53" s="1734">
        <v>3418</v>
      </c>
      <c r="J53" s="1734">
        <v>3264</v>
      </c>
      <c r="K53" s="1740">
        <v>95.494441193680515</v>
      </c>
    </row>
    <row r="54" spans="1:11" ht="15" customHeight="1" x14ac:dyDescent="0.3">
      <c r="A54" s="1741" t="s">
        <v>1659</v>
      </c>
      <c r="B54" s="1743">
        <v>2241</v>
      </c>
      <c r="C54" s="1734">
        <v>0</v>
      </c>
      <c r="D54" s="1734">
        <v>1</v>
      </c>
      <c r="E54" s="1739">
        <v>0</v>
      </c>
      <c r="F54" s="1734">
        <v>0</v>
      </c>
      <c r="G54" s="1734">
        <v>0</v>
      </c>
      <c r="H54" s="1739">
        <v>0</v>
      </c>
      <c r="I54" s="1734">
        <v>500</v>
      </c>
      <c r="J54" s="1734">
        <v>1118</v>
      </c>
      <c r="K54" s="1740">
        <v>223.60000000000002</v>
      </c>
    </row>
    <row r="55" spans="1:11" ht="15" customHeight="1" thickBot="1" x14ac:dyDescent="0.35">
      <c r="A55" s="1744" t="s">
        <v>299</v>
      </c>
      <c r="B55" s="1745">
        <v>2251</v>
      </c>
      <c r="C55" s="1734">
        <v>3660</v>
      </c>
      <c r="D55" s="1734">
        <v>7523</v>
      </c>
      <c r="E55" s="1739">
        <v>205.54644808743171</v>
      </c>
      <c r="F55" s="1734">
        <v>16</v>
      </c>
      <c r="G55" s="1734">
        <v>1</v>
      </c>
      <c r="H55" s="1739">
        <v>6.25</v>
      </c>
      <c r="I55" s="1734">
        <v>61292</v>
      </c>
      <c r="J55" s="1734">
        <v>81596</v>
      </c>
      <c r="K55" s="1746">
        <v>133.12667232265224</v>
      </c>
    </row>
    <row r="56" spans="1:11" ht="15" thickBot="1" x14ac:dyDescent="0.35">
      <c r="A56" s="1782" t="s">
        <v>262</v>
      </c>
      <c r="B56" s="1783"/>
      <c r="C56" s="1749">
        <v>12180</v>
      </c>
      <c r="D56" s="1749">
        <v>45629</v>
      </c>
      <c r="E56" s="1750">
        <v>374.62233169129718</v>
      </c>
      <c r="F56" s="1749">
        <v>16</v>
      </c>
      <c r="G56" s="1749">
        <v>78</v>
      </c>
      <c r="H56" s="1750">
        <v>487.5</v>
      </c>
      <c r="I56" s="1749">
        <v>1728390</v>
      </c>
      <c r="J56" s="1749">
        <v>2139409</v>
      </c>
      <c r="K56" s="1784">
        <v>123.78045464276002</v>
      </c>
    </row>
    <row r="57" spans="1:11" ht="15" thickTop="1" x14ac:dyDescent="0.3"/>
    <row r="59" spans="1:11" ht="15" thickBot="1" x14ac:dyDescent="0.35"/>
    <row r="60" spans="1:11" x14ac:dyDescent="0.3">
      <c r="A60" s="1785" t="s">
        <v>220</v>
      </c>
      <c r="B60" s="822"/>
      <c r="C60" s="1786" t="s">
        <v>431</v>
      </c>
      <c r="D60" s="1787"/>
      <c r="E60" s="1787"/>
      <c r="F60" s="1788" t="s">
        <v>432</v>
      </c>
      <c r="G60" s="1789"/>
      <c r="H60" s="1789"/>
      <c r="I60" s="1788" t="s">
        <v>433</v>
      </c>
      <c r="J60" s="1787"/>
      <c r="K60" s="1790"/>
    </row>
    <row r="61" spans="1:11" x14ac:dyDescent="0.3">
      <c r="A61" s="1791"/>
      <c r="B61" s="1792"/>
      <c r="C61" s="1793"/>
      <c r="D61" s="1794"/>
      <c r="E61" s="1794"/>
      <c r="F61" s="1795"/>
      <c r="G61" s="1795"/>
      <c r="H61" s="1795"/>
      <c r="I61" s="1794"/>
      <c r="J61" s="1794"/>
      <c r="K61" s="1796"/>
    </row>
    <row r="62" spans="1:11" ht="15" thickBot="1" x14ac:dyDescent="0.35">
      <c r="A62" s="1797"/>
      <c r="B62" s="824" t="s">
        <v>265</v>
      </c>
      <c r="C62" s="1798" t="s">
        <v>223</v>
      </c>
      <c r="D62" s="1729" t="s">
        <v>224</v>
      </c>
      <c r="E62" s="1730" t="s">
        <v>225</v>
      </c>
      <c r="F62" s="1799" t="s">
        <v>223</v>
      </c>
      <c r="G62" s="1729" t="s">
        <v>224</v>
      </c>
      <c r="H62" s="1730" t="s">
        <v>225</v>
      </c>
      <c r="I62" s="1800" t="s">
        <v>223</v>
      </c>
      <c r="J62" s="1729" t="s">
        <v>224</v>
      </c>
      <c r="K62" s="1731" t="s">
        <v>225</v>
      </c>
    </row>
    <row r="63" spans="1:11" ht="15" customHeight="1" x14ac:dyDescent="0.3">
      <c r="A63" s="1732" t="s">
        <v>269</v>
      </c>
      <c r="B63" s="1733">
        <v>2204</v>
      </c>
      <c r="C63" s="1734">
        <v>5294</v>
      </c>
      <c r="D63" s="1734">
        <v>12599</v>
      </c>
      <c r="E63" s="1735">
        <v>237.98639969777105</v>
      </c>
      <c r="F63" s="1734">
        <v>0</v>
      </c>
      <c r="G63" s="1734">
        <v>0</v>
      </c>
      <c r="H63" s="1735">
        <v>0</v>
      </c>
      <c r="I63" s="1734">
        <v>5294</v>
      </c>
      <c r="J63" s="1734">
        <v>12599</v>
      </c>
      <c r="K63" s="1736">
        <v>237.98639969777105</v>
      </c>
    </row>
    <row r="64" spans="1:11" ht="15" customHeight="1" x14ac:dyDescent="0.3">
      <c r="A64" s="1737" t="s">
        <v>275</v>
      </c>
      <c r="B64" s="1738">
        <v>2210</v>
      </c>
      <c r="C64" s="1734">
        <v>0</v>
      </c>
      <c r="D64" s="1734">
        <v>50</v>
      </c>
      <c r="E64" s="1739">
        <v>0</v>
      </c>
      <c r="F64" s="1734">
        <v>0</v>
      </c>
      <c r="G64" s="1734">
        <v>0</v>
      </c>
      <c r="H64" s="1739">
        <v>0</v>
      </c>
      <c r="I64" s="1734">
        <v>0</v>
      </c>
      <c r="J64" s="1734">
        <v>50</v>
      </c>
      <c r="K64" s="1740">
        <v>0</v>
      </c>
    </row>
    <row r="65" spans="1:11" ht="15" customHeight="1" x14ac:dyDescent="0.3">
      <c r="A65" s="1741" t="s">
        <v>276</v>
      </c>
      <c r="B65" s="1742">
        <v>2211</v>
      </c>
      <c r="C65" s="1734">
        <v>5916</v>
      </c>
      <c r="D65" s="1734">
        <v>3525</v>
      </c>
      <c r="E65" s="1739">
        <v>59.584178498985793</v>
      </c>
      <c r="F65" s="1734">
        <v>0</v>
      </c>
      <c r="G65" s="1734">
        <v>0</v>
      </c>
      <c r="H65" s="1739">
        <v>0</v>
      </c>
      <c r="I65" s="1734">
        <v>5916</v>
      </c>
      <c r="J65" s="1734">
        <v>3525</v>
      </c>
      <c r="K65" s="1740">
        <v>59.584178498985793</v>
      </c>
    </row>
    <row r="66" spans="1:11" ht="15" customHeight="1" x14ac:dyDescent="0.3">
      <c r="A66" s="1741" t="s">
        <v>277</v>
      </c>
      <c r="B66" s="1742">
        <v>2212</v>
      </c>
      <c r="C66" s="1734">
        <v>820</v>
      </c>
      <c r="D66" s="1734">
        <v>2347</v>
      </c>
      <c r="E66" s="1739">
        <v>286.21951219512198</v>
      </c>
      <c r="F66" s="1734">
        <v>0</v>
      </c>
      <c r="G66" s="1734">
        <v>0</v>
      </c>
      <c r="H66" s="1739">
        <v>0</v>
      </c>
      <c r="I66" s="1734">
        <v>820</v>
      </c>
      <c r="J66" s="1734">
        <v>2347</v>
      </c>
      <c r="K66" s="1740">
        <v>286.21951219512198</v>
      </c>
    </row>
    <row r="67" spans="1:11" ht="15" customHeight="1" x14ac:dyDescent="0.3">
      <c r="A67" s="1741" t="s">
        <v>1684</v>
      </c>
      <c r="B67" s="1742">
        <v>2218</v>
      </c>
      <c r="C67" s="1734">
        <v>32</v>
      </c>
      <c r="D67" s="1734">
        <v>7421</v>
      </c>
      <c r="E67" s="1739">
        <v>23190.625</v>
      </c>
      <c r="F67" s="1734">
        <v>0</v>
      </c>
      <c r="G67" s="1734">
        <v>0</v>
      </c>
      <c r="H67" s="1739">
        <v>0</v>
      </c>
      <c r="I67" s="1734">
        <v>32</v>
      </c>
      <c r="J67" s="1734">
        <v>7421</v>
      </c>
      <c r="K67" s="1740">
        <v>23190.625</v>
      </c>
    </row>
    <row r="68" spans="1:11" ht="15" customHeight="1" x14ac:dyDescent="0.3">
      <c r="A68" s="1741" t="s">
        <v>1685</v>
      </c>
      <c r="B68" s="1742">
        <v>2220</v>
      </c>
      <c r="C68" s="1734">
        <v>0</v>
      </c>
      <c r="D68" s="1734">
        <v>2421</v>
      </c>
      <c r="E68" s="1739">
        <v>0</v>
      </c>
      <c r="F68" s="1734">
        <v>0</v>
      </c>
      <c r="G68" s="1734">
        <v>11</v>
      </c>
      <c r="H68" s="1739">
        <v>0</v>
      </c>
      <c r="I68" s="1734">
        <v>0</v>
      </c>
      <c r="J68" s="1734">
        <v>2432</v>
      </c>
      <c r="K68" s="1740">
        <v>0</v>
      </c>
    </row>
    <row r="69" spans="1:11" ht="15" customHeight="1" x14ac:dyDescent="0.3">
      <c r="A69" s="1741" t="s">
        <v>282</v>
      </c>
      <c r="B69" s="1742">
        <v>2221</v>
      </c>
      <c r="C69" s="1734">
        <v>17980</v>
      </c>
      <c r="D69" s="1734">
        <v>85492</v>
      </c>
      <c r="E69" s="1739">
        <v>475.48387096774195</v>
      </c>
      <c r="F69" s="1734">
        <v>0</v>
      </c>
      <c r="G69" s="1734">
        <v>0</v>
      </c>
      <c r="H69" s="1739">
        <v>0</v>
      </c>
      <c r="I69" s="1734">
        <v>17980</v>
      </c>
      <c r="J69" s="1734">
        <v>85492</v>
      </c>
      <c r="K69" s="1740">
        <v>475.48387096774195</v>
      </c>
    </row>
    <row r="70" spans="1:11" ht="15" customHeight="1" x14ac:dyDescent="0.3">
      <c r="A70" s="1741" t="s">
        <v>1654</v>
      </c>
      <c r="B70" s="1742">
        <v>2222</v>
      </c>
      <c r="C70" s="1734">
        <v>0</v>
      </c>
      <c r="D70" s="1734">
        <v>0</v>
      </c>
      <c r="E70" s="1739">
        <v>0</v>
      </c>
      <c r="F70" s="1734">
        <v>0</v>
      </c>
      <c r="G70" s="1734">
        <v>0</v>
      </c>
      <c r="H70" s="1739">
        <v>0</v>
      </c>
      <c r="I70" s="1734">
        <v>0</v>
      </c>
      <c r="J70" s="1734">
        <v>0</v>
      </c>
      <c r="K70" s="1740">
        <v>0</v>
      </c>
    </row>
    <row r="71" spans="1:11" ht="15" customHeight="1" x14ac:dyDescent="0.3">
      <c r="A71" s="1741" t="s">
        <v>284</v>
      </c>
      <c r="B71" s="1742">
        <v>2224</v>
      </c>
      <c r="C71" s="1734">
        <v>12901</v>
      </c>
      <c r="D71" s="1734">
        <v>20087</v>
      </c>
      <c r="E71" s="1739">
        <v>155.70110844120612</v>
      </c>
      <c r="F71" s="1734">
        <v>0</v>
      </c>
      <c r="G71" s="1734">
        <v>0</v>
      </c>
      <c r="H71" s="1739">
        <v>0</v>
      </c>
      <c r="I71" s="1734">
        <v>12901</v>
      </c>
      <c r="J71" s="1734">
        <v>20087</v>
      </c>
      <c r="K71" s="1740">
        <v>155.70110844120612</v>
      </c>
    </row>
    <row r="72" spans="1:11" ht="15" customHeight="1" x14ac:dyDescent="0.3">
      <c r="A72" s="1741" t="s">
        <v>285</v>
      </c>
      <c r="B72" s="1742">
        <v>2226</v>
      </c>
      <c r="C72" s="1734">
        <v>185</v>
      </c>
      <c r="D72" s="1734">
        <v>246</v>
      </c>
      <c r="E72" s="1739">
        <v>132.97297297297297</v>
      </c>
      <c r="F72" s="1734">
        <v>0</v>
      </c>
      <c r="G72" s="1734">
        <v>0</v>
      </c>
      <c r="H72" s="1739">
        <v>0</v>
      </c>
      <c r="I72" s="1734">
        <v>185</v>
      </c>
      <c r="J72" s="1734">
        <v>246</v>
      </c>
      <c r="K72" s="1740">
        <v>132.97297297297297</v>
      </c>
    </row>
    <row r="73" spans="1:11" ht="15" customHeight="1" x14ac:dyDescent="0.3">
      <c r="A73" s="1741" t="s">
        <v>286</v>
      </c>
      <c r="B73" s="1742">
        <v>2227</v>
      </c>
      <c r="C73" s="1734">
        <v>789</v>
      </c>
      <c r="D73" s="1734">
        <v>4266</v>
      </c>
      <c r="E73" s="1739">
        <v>540.68441064638785</v>
      </c>
      <c r="F73" s="1734">
        <v>0</v>
      </c>
      <c r="G73" s="1734">
        <v>15</v>
      </c>
      <c r="H73" s="1739">
        <v>0</v>
      </c>
      <c r="I73" s="1734">
        <v>789</v>
      </c>
      <c r="J73" s="1734">
        <v>4281</v>
      </c>
      <c r="K73" s="1740">
        <v>542.58555133079847</v>
      </c>
    </row>
    <row r="74" spans="1:11" ht="15" customHeight="1" x14ac:dyDescent="0.3">
      <c r="A74" s="1741" t="s">
        <v>288</v>
      </c>
      <c r="B74" s="1742">
        <v>2231</v>
      </c>
      <c r="C74" s="1734">
        <v>0</v>
      </c>
      <c r="D74" s="1734">
        <v>109</v>
      </c>
      <c r="E74" s="1739">
        <v>0</v>
      </c>
      <c r="F74" s="1734">
        <v>0</v>
      </c>
      <c r="G74" s="1734">
        <v>0</v>
      </c>
      <c r="H74" s="1739">
        <v>0</v>
      </c>
      <c r="I74" s="1734">
        <v>0</v>
      </c>
      <c r="J74" s="1734">
        <v>109</v>
      </c>
      <c r="K74" s="1740">
        <v>0</v>
      </c>
    </row>
    <row r="75" spans="1:11" ht="15" customHeight="1" x14ac:dyDescent="0.3">
      <c r="A75" s="1741" t="s">
        <v>289</v>
      </c>
      <c r="B75" s="1742">
        <v>2232</v>
      </c>
      <c r="C75" s="1734">
        <v>0</v>
      </c>
      <c r="D75" s="1734">
        <v>0</v>
      </c>
      <c r="E75" s="1739">
        <v>0</v>
      </c>
      <c r="F75" s="1734">
        <v>0</v>
      </c>
      <c r="G75" s="1734">
        <v>0</v>
      </c>
      <c r="H75" s="1739">
        <v>0</v>
      </c>
      <c r="I75" s="1734">
        <v>0</v>
      </c>
      <c r="J75" s="1734">
        <v>0</v>
      </c>
      <c r="K75" s="1740">
        <v>0</v>
      </c>
    </row>
    <row r="76" spans="1:11" ht="15" customHeight="1" x14ac:dyDescent="0.3">
      <c r="A76" s="1741" t="s">
        <v>1686</v>
      </c>
      <c r="B76" s="1742">
        <v>2238</v>
      </c>
      <c r="C76" s="1734">
        <v>400</v>
      </c>
      <c r="D76" s="1734">
        <v>638</v>
      </c>
      <c r="E76" s="1739">
        <v>159.5</v>
      </c>
      <c r="F76" s="1734">
        <v>0</v>
      </c>
      <c r="G76" s="1734">
        <v>0</v>
      </c>
      <c r="H76" s="1739">
        <v>0</v>
      </c>
      <c r="I76" s="1734">
        <v>400</v>
      </c>
      <c r="J76" s="1734">
        <v>638</v>
      </c>
      <c r="K76" s="1740">
        <v>159.5</v>
      </c>
    </row>
    <row r="77" spans="1:11" ht="15" customHeight="1" x14ac:dyDescent="0.3">
      <c r="A77" s="1741" t="s">
        <v>1659</v>
      </c>
      <c r="B77" s="1743">
        <v>2241</v>
      </c>
      <c r="C77" s="1734">
        <v>0</v>
      </c>
      <c r="D77" s="1734">
        <v>0</v>
      </c>
      <c r="E77" s="1739">
        <v>0</v>
      </c>
      <c r="F77" s="1734">
        <v>0</v>
      </c>
      <c r="G77" s="1734">
        <v>0</v>
      </c>
      <c r="H77" s="1739">
        <v>0</v>
      </c>
      <c r="I77" s="1734">
        <v>0</v>
      </c>
      <c r="J77" s="1734">
        <v>0</v>
      </c>
      <c r="K77" s="1740">
        <v>0</v>
      </c>
    </row>
    <row r="78" spans="1:11" ht="15" customHeight="1" thickBot="1" x14ac:dyDescent="0.35">
      <c r="A78" s="1744" t="s">
        <v>299</v>
      </c>
      <c r="B78" s="1745">
        <v>2251</v>
      </c>
      <c r="C78" s="1734">
        <v>610</v>
      </c>
      <c r="D78" s="1734">
        <v>2481</v>
      </c>
      <c r="E78" s="1739">
        <v>406.72131147540983</v>
      </c>
      <c r="F78" s="1734">
        <v>0</v>
      </c>
      <c r="G78" s="1734">
        <v>177</v>
      </c>
      <c r="H78" s="1739">
        <v>0</v>
      </c>
      <c r="I78" s="1734">
        <v>610</v>
      </c>
      <c r="J78" s="1734">
        <v>2658</v>
      </c>
      <c r="K78" s="1746">
        <v>435.73770491803276</v>
      </c>
    </row>
    <row r="79" spans="1:11" ht="15" thickBot="1" x14ac:dyDescent="0.35">
      <c r="A79" s="1782" t="s">
        <v>262</v>
      </c>
      <c r="B79" s="1801"/>
      <c r="C79" s="1802">
        <v>44927</v>
      </c>
      <c r="D79" s="1802">
        <v>141682</v>
      </c>
      <c r="E79" s="1750">
        <v>315.36047365726625</v>
      </c>
      <c r="F79" s="1802">
        <v>0</v>
      </c>
      <c r="G79" s="1802">
        <v>203</v>
      </c>
      <c r="H79" s="1750">
        <v>0</v>
      </c>
      <c r="I79" s="1802">
        <v>44927</v>
      </c>
      <c r="J79" s="1802">
        <v>141885</v>
      </c>
      <c r="K79" s="1784">
        <v>315.81231775992165</v>
      </c>
    </row>
    <row r="80" spans="1:11" ht="15" thickTop="1" x14ac:dyDescent="0.3"/>
    <row r="82" spans="1:5" ht="15" thickBot="1" x14ac:dyDescent="0.35"/>
    <row r="83" spans="1:5" x14ac:dyDescent="0.3">
      <c r="A83" s="1803" t="s">
        <v>220</v>
      </c>
      <c r="B83" s="1804"/>
      <c r="C83" s="1805" t="s">
        <v>1693</v>
      </c>
      <c r="D83" s="1806"/>
      <c r="E83" s="1807"/>
    </row>
    <row r="84" spans="1:5" x14ac:dyDescent="0.3">
      <c r="A84" s="1808"/>
      <c r="B84" s="1809"/>
      <c r="C84" s="1810"/>
      <c r="D84" s="1811"/>
      <c r="E84" s="1812"/>
    </row>
    <row r="85" spans="1:5" ht="15" thickBot="1" x14ac:dyDescent="0.35">
      <c r="A85" s="1813"/>
      <c r="B85" s="1814" t="s">
        <v>265</v>
      </c>
      <c r="C85" s="1815" t="s">
        <v>223</v>
      </c>
      <c r="D85" s="1816" t="s">
        <v>224</v>
      </c>
      <c r="E85" s="1731" t="s">
        <v>225</v>
      </c>
    </row>
    <row r="86" spans="1:5" x14ac:dyDescent="0.3">
      <c r="A86" s="1732" t="s">
        <v>269</v>
      </c>
      <c r="B86" s="1733">
        <v>2204</v>
      </c>
      <c r="C86" s="1734">
        <v>34757</v>
      </c>
      <c r="D86" s="1734">
        <v>41662</v>
      </c>
      <c r="E86" s="1736">
        <v>119.86650171188538</v>
      </c>
    </row>
    <row r="87" spans="1:5" x14ac:dyDescent="0.3">
      <c r="A87" s="1737" t="s">
        <v>275</v>
      </c>
      <c r="B87" s="1738">
        <v>2210</v>
      </c>
      <c r="C87" s="1734">
        <v>3369</v>
      </c>
      <c r="D87" s="1734">
        <v>2857</v>
      </c>
      <c r="E87" s="1740">
        <v>84.802612051053728</v>
      </c>
    </row>
    <row r="88" spans="1:5" x14ac:dyDescent="0.3">
      <c r="A88" s="1741" t="s">
        <v>276</v>
      </c>
      <c r="B88" s="1742">
        <v>2211</v>
      </c>
      <c r="C88" s="1734">
        <v>100758</v>
      </c>
      <c r="D88" s="1734">
        <v>82531</v>
      </c>
      <c r="E88" s="1740">
        <v>81.910121280692351</v>
      </c>
    </row>
    <row r="89" spans="1:5" x14ac:dyDescent="0.3">
      <c r="A89" s="1741" t="s">
        <v>277</v>
      </c>
      <c r="B89" s="1742">
        <v>2212</v>
      </c>
      <c r="C89" s="1734">
        <v>21732</v>
      </c>
      <c r="D89" s="1734">
        <v>24009</v>
      </c>
      <c r="E89" s="1740">
        <v>110.47763666482606</v>
      </c>
    </row>
    <row r="90" spans="1:5" x14ac:dyDescent="0.3">
      <c r="A90" s="1741" t="s">
        <v>1684</v>
      </c>
      <c r="B90" s="1742">
        <v>2218</v>
      </c>
      <c r="C90" s="1734">
        <v>38536</v>
      </c>
      <c r="D90" s="1734">
        <v>86962</v>
      </c>
      <c r="E90" s="1740">
        <v>225.66431388831222</v>
      </c>
    </row>
    <row r="91" spans="1:5" x14ac:dyDescent="0.3">
      <c r="A91" s="1741" t="s">
        <v>1685</v>
      </c>
      <c r="B91" s="1742">
        <v>2220</v>
      </c>
      <c r="C91" s="1734">
        <v>14942</v>
      </c>
      <c r="D91" s="1734">
        <v>48915</v>
      </c>
      <c r="E91" s="1740">
        <v>327.36581448266634</v>
      </c>
    </row>
    <row r="92" spans="1:5" x14ac:dyDescent="0.3">
      <c r="A92" s="1741" t="s">
        <v>282</v>
      </c>
      <c r="B92" s="1742">
        <v>2221</v>
      </c>
      <c r="C92" s="1734">
        <v>1345899</v>
      </c>
      <c r="D92" s="1734">
        <v>1655563</v>
      </c>
      <c r="E92" s="1740">
        <v>123.00796716544109</v>
      </c>
    </row>
    <row r="93" spans="1:5" x14ac:dyDescent="0.3">
      <c r="A93" s="1741" t="s">
        <v>1654</v>
      </c>
      <c r="B93" s="1742">
        <v>2222</v>
      </c>
      <c r="C93" s="1734">
        <v>585</v>
      </c>
      <c r="D93" s="1734">
        <v>1733</v>
      </c>
      <c r="E93" s="1740">
        <v>296.23931623931628</v>
      </c>
    </row>
    <row r="94" spans="1:5" x14ac:dyDescent="0.3">
      <c r="A94" s="1741" t="s">
        <v>284</v>
      </c>
      <c r="B94" s="1742">
        <v>2224</v>
      </c>
      <c r="C94" s="1734">
        <v>107806</v>
      </c>
      <c r="D94" s="1734">
        <v>129632</v>
      </c>
      <c r="E94" s="1740">
        <v>120.24562640298313</v>
      </c>
    </row>
    <row r="95" spans="1:5" x14ac:dyDescent="0.3">
      <c r="A95" s="1741" t="s">
        <v>285</v>
      </c>
      <c r="B95" s="1742">
        <v>2226</v>
      </c>
      <c r="C95" s="1734">
        <v>6024</v>
      </c>
      <c r="D95" s="1734">
        <v>44156</v>
      </c>
      <c r="E95" s="1740">
        <v>733.00132802124836</v>
      </c>
    </row>
    <row r="96" spans="1:5" x14ac:dyDescent="0.3">
      <c r="A96" s="1741" t="s">
        <v>286</v>
      </c>
      <c r="B96" s="1742">
        <v>2227</v>
      </c>
      <c r="C96" s="1734">
        <v>30963</v>
      </c>
      <c r="D96" s="1734">
        <v>72151</v>
      </c>
      <c r="E96" s="1740">
        <v>233.02328585731357</v>
      </c>
    </row>
    <row r="97" spans="1:5" x14ac:dyDescent="0.3">
      <c r="A97" s="1741" t="s">
        <v>288</v>
      </c>
      <c r="B97" s="1742">
        <v>2231</v>
      </c>
      <c r="C97" s="1734">
        <v>690</v>
      </c>
      <c r="D97" s="1734">
        <v>880</v>
      </c>
      <c r="E97" s="1740">
        <v>127.53623188405795</v>
      </c>
    </row>
    <row r="98" spans="1:5" x14ac:dyDescent="0.3">
      <c r="A98" s="1741" t="s">
        <v>289</v>
      </c>
      <c r="B98" s="1742">
        <v>2232</v>
      </c>
      <c r="C98" s="1734">
        <v>1036</v>
      </c>
      <c r="D98" s="1734">
        <v>969</v>
      </c>
      <c r="E98" s="1740">
        <v>93.532818532818524</v>
      </c>
    </row>
    <row r="99" spans="1:5" x14ac:dyDescent="0.3">
      <c r="A99" s="1741" t="s">
        <v>1686</v>
      </c>
      <c r="B99" s="1742">
        <v>2238</v>
      </c>
      <c r="C99" s="1734">
        <v>3818</v>
      </c>
      <c r="D99" s="1734">
        <v>3902</v>
      </c>
      <c r="E99" s="1740">
        <v>102.20010476689365</v>
      </c>
    </row>
    <row r="100" spans="1:5" x14ac:dyDescent="0.3">
      <c r="A100" s="1741" t="s">
        <v>1659</v>
      </c>
      <c r="B100" s="1743">
        <v>2241</v>
      </c>
      <c r="C100" s="1734">
        <v>500</v>
      </c>
      <c r="D100" s="1734">
        <v>1118</v>
      </c>
      <c r="E100" s="1740">
        <v>223.60000000000002</v>
      </c>
    </row>
    <row r="101" spans="1:5" ht="15" thickBot="1" x14ac:dyDescent="0.35">
      <c r="A101" s="1744" t="s">
        <v>299</v>
      </c>
      <c r="B101" s="1745">
        <v>2251</v>
      </c>
      <c r="C101" s="1734">
        <v>61902</v>
      </c>
      <c r="D101" s="1734">
        <v>84254</v>
      </c>
      <c r="E101" s="1746">
        <v>136.1086879260767</v>
      </c>
    </row>
    <row r="102" spans="1:5" ht="15" thickBot="1" x14ac:dyDescent="0.35">
      <c r="A102" s="1747" t="s">
        <v>262</v>
      </c>
      <c r="B102" s="1817"/>
      <c r="C102" s="1802">
        <v>1773317</v>
      </c>
      <c r="D102" s="1802">
        <v>2281294</v>
      </c>
      <c r="E102" s="1784">
        <v>128.64558338977184</v>
      </c>
    </row>
    <row r="103" spans="1:5" ht="15" thickTop="1" x14ac:dyDescent="0.3"/>
  </sheetData>
  <mergeCells count="22">
    <mergeCell ref="A83:A85"/>
    <mergeCell ref="C83:E84"/>
    <mergeCell ref="A102:B102"/>
    <mergeCell ref="A56:B56"/>
    <mergeCell ref="A60:A62"/>
    <mergeCell ref="C60:E61"/>
    <mergeCell ref="F60:H61"/>
    <mergeCell ref="I60:K61"/>
    <mergeCell ref="A79:B79"/>
    <mergeCell ref="A33:B33"/>
    <mergeCell ref="A1:D1"/>
    <mergeCell ref="A37:A39"/>
    <mergeCell ref="C37:E38"/>
    <mergeCell ref="F37:H38"/>
    <mergeCell ref="I37:K38"/>
    <mergeCell ref="A7:K7"/>
    <mergeCell ref="A8:K8"/>
    <mergeCell ref="A9:K9"/>
    <mergeCell ref="A14:A16"/>
    <mergeCell ref="C14:E15"/>
    <mergeCell ref="F14:H15"/>
    <mergeCell ref="I14:K15"/>
  </mergeCells>
  <hyperlinks>
    <hyperlink ref="A2" location="'Tab. č. 30'!A14" display="1, BT1"/>
    <hyperlink ref="A3" location="'Tab. č. 30'!A37" display="2, BT11"/>
    <hyperlink ref="A4" location="'Tab. č. 30'!A60" display="3, KV"/>
    <hyperlink ref="A5" location="'Tab. č. 30'!A83" display="4, Spolu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workbookViewId="0">
      <selection sqref="A1:B1"/>
    </sheetView>
  </sheetViews>
  <sheetFormatPr defaultColWidth="8.33203125" defaultRowHeight="13.2" x14ac:dyDescent="0.25"/>
  <cols>
    <col min="1" max="1" width="59.6640625" style="1821" customWidth="1"/>
    <col min="2" max="13" width="11.6640625" style="1821" customWidth="1"/>
    <col min="14" max="256" width="8.33203125" style="1821"/>
    <col min="257" max="257" width="59.6640625" style="1821" customWidth="1"/>
    <col min="258" max="259" width="10.21875" style="1821" customWidth="1"/>
    <col min="260" max="260" width="10.6640625" style="1821" customWidth="1"/>
    <col min="261" max="262" width="10.21875" style="1821" customWidth="1"/>
    <col min="263" max="263" width="10.109375" style="1821" customWidth="1"/>
    <col min="264" max="264" width="10.44140625" style="1821" customWidth="1"/>
    <col min="265" max="267" width="10.21875" style="1821" customWidth="1"/>
    <col min="268" max="268" width="10.77734375" style="1821" customWidth="1"/>
    <col min="269" max="269" width="10.21875" style="1821" customWidth="1"/>
    <col min="270" max="512" width="8.33203125" style="1821"/>
    <col min="513" max="513" width="59.6640625" style="1821" customWidth="1"/>
    <col min="514" max="515" width="10.21875" style="1821" customWidth="1"/>
    <col min="516" max="516" width="10.6640625" style="1821" customWidth="1"/>
    <col min="517" max="518" width="10.21875" style="1821" customWidth="1"/>
    <col min="519" max="519" width="10.109375" style="1821" customWidth="1"/>
    <col min="520" max="520" width="10.44140625" style="1821" customWidth="1"/>
    <col min="521" max="523" width="10.21875" style="1821" customWidth="1"/>
    <col min="524" max="524" width="10.77734375" style="1821" customWidth="1"/>
    <col min="525" max="525" width="10.21875" style="1821" customWidth="1"/>
    <col min="526" max="768" width="8.33203125" style="1821"/>
    <col min="769" max="769" width="59.6640625" style="1821" customWidth="1"/>
    <col min="770" max="771" width="10.21875" style="1821" customWidth="1"/>
    <col min="772" max="772" width="10.6640625" style="1821" customWidth="1"/>
    <col min="773" max="774" width="10.21875" style="1821" customWidth="1"/>
    <col min="775" max="775" width="10.109375" style="1821" customWidth="1"/>
    <col min="776" max="776" width="10.44140625" style="1821" customWidth="1"/>
    <col min="777" max="779" width="10.21875" style="1821" customWidth="1"/>
    <col min="780" max="780" width="10.77734375" style="1821" customWidth="1"/>
    <col min="781" max="781" width="10.21875" style="1821" customWidth="1"/>
    <col min="782" max="1024" width="8.33203125" style="1821"/>
    <col min="1025" max="1025" width="59.6640625" style="1821" customWidth="1"/>
    <col min="1026" max="1027" width="10.21875" style="1821" customWidth="1"/>
    <col min="1028" max="1028" width="10.6640625" style="1821" customWidth="1"/>
    <col min="1029" max="1030" width="10.21875" style="1821" customWidth="1"/>
    <col min="1031" max="1031" width="10.109375" style="1821" customWidth="1"/>
    <col min="1032" max="1032" width="10.44140625" style="1821" customWidth="1"/>
    <col min="1033" max="1035" width="10.21875" style="1821" customWidth="1"/>
    <col min="1036" max="1036" width="10.77734375" style="1821" customWidth="1"/>
    <col min="1037" max="1037" width="10.21875" style="1821" customWidth="1"/>
    <col min="1038" max="1280" width="8.33203125" style="1821"/>
    <col min="1281" max="1281" width="59.6640625" style="1821" customWidth="1"/>
    <col min="1282" max="1283" width="10.21875" style="1821" customWidth="1"/>
    <col min="1284" max="1284" width="10.6640625" style="1821" customWidth="1"/>
    <col min="1285" max="1286" width="10.21875" style="1821" customWidth="1"/>
    <col min="1287" max="1287" width="10.109375" style="1821" customWidth="1"/>
    <col min="1288" max="1288" width="10.44140625" style="1821" customWidth="1"/>
    <col min="1289" max="1291" width="10.21875" style="1821" customWidth="1"/>
    <col min="1292" max="1292" width="10.77734375" style="1821" customWidth="1"/>
    <col min="1293" max="1293" width="10.21875" style="1821" customWidth="1"/>
    <col min="1294" max="1536" width="8.33203125" style="1821"/>
    <col min="1537" max="1537" width="59.6640625" style="1821" customWidth="1"/>
    <col min="1538" max="1539" width="10.21875" style="1821" customWidth="1"/>
    <col min="1540" max="1540" width="10.6640625" style="1821" customWidth="1"/>
    <col min="1541" max="1542" width="10.21875" style="1821" customWidth="1"/>
    <col min="1543" max="1543" width="10.109375" style="1821" customWidth="1"/>
    <col min="1544" max="1544" width="10.44140625" style="1821" customWidth="1"/>
    <col min="1545" max="1547" width="10.21875" style="1821" customWidth="1"/>
    <col min="1548" max="1548" width="10.77734375" style="1821" customWidth="1"/>
    <col min="1549" max="1549" width="10.21875" style="1821" customWidth="1"/>
    <col min="1550" max="1792" width="8.33203125" style="1821"/>
    <col min="1793" max="1793" width="59.6640625" style="1821" customWidth="1"/>
    <col min="1794" max="1795" width="10.21875" style="1821" customWidth="1"/>
    <col min="1796" max="1796" width="10.6640625" style="1821" customWidth="1"/>
    <col min="1797" max="1798" width="10.21875" style="1821" customWidth="1"/>
    <col min="1799" max="1799" width="10.109375" style="1821" customWidth="1"/>
    <col min="1800" max="1800" width="10.44140625" style="1821" customWidth="1"/>
    <col min="1801" max="1803" width="10.21875" style="1821" customWidth="1"/>
    <col min="1804" max="1804" width="10.77734375" style="1821" customWidth="1"/>
    <col min="1805" max="1805" width="10.21875" style="1821" customWidth="1"/>
    <col min="1806" max="2048" width="8.33203125" style="1821"/>
    <col min="2049" max="2049" width="59.6640625" style="1821" customWidth="1"/>
    <col min="2050" max="2051" width="10.21875" style="1821" customWidth="1"/>
    <col min="2052" max="2052" width="10.6640625" style="1821" customWidth="1"/>
    <col min="2053" max="2054" width="10.21875" style="1821" customWidth="1"/>
    <col min="2055" max="2055" width="10.109375" style="1821" customWidth="1"/>
    <col min="2056" max="2056" width="10.44140625" style="1821" customWidth="1"/>
    <col min="2057" max="2059" width="10.21875" style="1821" customWidth="1"/>
    <col min="2060" max="2060" width="10.77734375" style="1821" customWidth="1"/>
    <col min="2061" max="2061" width="10.21875" style="1821" customWidth="1"/>
    <col min="2062" max="2304" width="8.33203125" style="1821"/>
    <col min="2305" max="2305" width="59.6640625" style="1821" customWidth="1"/>
    <col min="2306" max="2307" width="10.21875" style="1821" customWidth="1"/>
    <col min="2308" max="2308" width="10.6640625" style="1821" customWidth="1"/>
    <col min="2309" max="2310" width="10.21875" style="1821" customWidth="1"/>
    <col min="2311" max="2311" width="10.109375" style="1821" customWidth="1"/>
    <col min="2312" max="2312" width="10.44140625" style="1821" customWidth="1"/>
    <col min="2313" max="2315" width="10.21875" style="1821" customWidth="1"/>
    <col min="2316" max="2316" width="10.77734375" style="1821" customWidth="1"/>
    <col min="2317" max="2317" width="10.21875" style="1821" customWidth="1"/>
    <col min="2318" max="2560" width="8.33203125" style="1821"/>
    <col min="2561" max="2561" width="59.6640625" style="1821" customWidth="1"/>
    <col min="2562" max="2563" width="10.21875" style="1821" customWidth="1"/>
    <col min="2564" max="2564" width="10.6640625" style="1821" customWidth="1"/>
    <col min="2565" max="2566" width="10.21875" style="1821" customWidth="1"/>
    <col min="2567" max="2567" width="10.109375" style="1821" customWidth="1"/>
    <col min="2568" max="2568" width="10.44140625" style="1821" customWidth="1"/>
    <col min="2569" max="2571" width="10.21875" style="1821" customWidth="1"/>
    <col min="2572" max="2572" width="10.77734375" style="1821" customWidth="1"/>
    <col min="2573" max="2573" width="10.21875" style="1821" customWidth="1"/>
    <col min="2574" max="2816" width="8.33203125" style="1821"/>
    <col min="2817" max="2817" width="59.6640625" style="1821" customWidth="1"/>
    <col min="2818" max="2819" width="10.21875" style="1821" customWidth="1"/>
    <col min="2820" max="2820" width="10.6640625" style="1821" customWidth="1"/>
    <col min="2821" max="2822" width="10.21875" style="1821" customWidth="1"/>
    <col min="2823" max="2823" width="10.109375" style="1821" customWidth="1"/>
    <col min="2824" max="2824" width="10.44140625" style="1821" customWidth="1"/>
    <col min="2825" max="2827" width="10.21875" style="1821" customWidth="1"/>
    <col min="2828" max="2828" width="10.77734375" style="1821" customWidth="1"/>
    <col min="2829" max="2829" width="10.21875" style="1821" customWidth="1"/>
    <col min="2830" max="3072" width="8.33203125" style="1821"/>
    <col min="3073" max="3073" width="59.6640625" style="1821" customWidth="1"/>
    <col min="3074" max="3075" width="10.21875" style="1821" customWidth="1"/>
    <col min="3076" max="3076" width="10.6640625" style="1821" customWidth="1"/>
    <col min="3077" max="3078" width="10.21875" style="1821" customWidth="1"/>
    <col min="3079" max="3079" width="10.109375" style="1821" customWidth="1"/>
    <col min="3080" max="3080" width="10.44140625" style="1821" customWidth="1"/>
    <col min="3081" max="3083" width="10.21875" style="1821" customWidth="1"/>
    <col min="3084" max="3084" width="10.77734375" style="1821" customWidth="1"/>
    <col min="3085" max="3085" width="10.21875" style="1821" customWidth="1"/>
    <col min="3086" max="3328" width="8.33203125" style="1821"/>
    <col min="3329" max="3329" width="59.6640625" style="1821" customWidth="1"/>
    <col min="3330" max="3331" width="10.21875" style="1821" customWidth="1"/>
    <col min="3332" max="3332" width="10.6640625" style="1821" customWidth="1"/>
    <col min="3333" max="3334" width="10.21875" style="1821" customWidth="1"/>
    <col min="3335" max="3335" width="10.109375" style="1821" customWidth="1"/>
    <col min="3336" max="3336" width="10.44140625" style="1821" customWidth="1"/>
    <col min="3337" max="3339" width="10.21875" style="1821" customWidth="1"/>
    <col min="3340" max="3340" width="10.77734375" style="1821" customWidth="1"/>
    <col min="3341" max="3341" width="10.21875" style="1821" customWidth="1"/>
    <col min="3342" max="3584" width="8.33203125" style="1821"/>
    <col min="3585" max="3585" width="59.6640625" style="1821" customWidth="1"/>
    <col min="3586" max="3587" width="10.21875" style="1821" customWidth="1"/>
    <col min="3588" max="3588" width="10.6640625" style="1821" customWidth="1"/>
    <col min="3589" max="3590" width="10.21875" style="1821" customWidth="1"/>
    <col min="3591" max="3591" width="10.109375" style="1821" customWidth="1"/>
    <col min="3592" max="3592" width="10.44140625" style="1821" customWidth="1"/>
    <col min="3593" max="3595" width="10.21875" style="1821" customWidth="1"/>
    <col min="3596" max="3596" width="10.77734375" style="1821" customWidth="1"/>
    <col min="3597" max="3597" width="10.21875" style="1821" customWidth="1"/>
    <col min="3598" max="3840" width="8.33203125" style="1821"/>
    <col min="3841" max="3841" width="59.6640625" style="1821" customWidth="1"/>
    <col min="3842" max="3843" width="10.21875" style="1821" customWidth="1"/>
    <col min="3844" max="3844" width="10.6640625" style="1821" customWidth="1"/>
    <col min="3845" max="3846" width="10.21875" style="1821" customWidth="1"/>
    <col min="3847" max="3847" width="10.109375" style="1821" customWidth="1"/>
    <col min="3848" max="3848" width="10.44140625" style="1821" customWidth="1"/>
    <col min="3849" max="3851" width="10.21875" style="1821" customWidth="1"/>
    <col min="3852" max="3852" width="10.77734375" style="1821" customWidth="1"/>
    <col min="3853" max="3853" width="10.21875" style="1821" customWidth="1"/>
    <col min="3854" max="4096" width="8.33203125" style="1821"/>
    <col min="4097" max="4097" width="59.6640625" style="1821" customWidth="1"/>
    <col min="4098" max="4099" width="10.21875" style="1821" customWidth="1"/>
    <col min="4100" max="4100" width="10.6640625" style="1821" customWidth="1"/>
    <col min="4101" max="4102" width="10.21875" style="1821" customWidth="1"/>
    <col min="4103" max="4103" width="10.109375" style="1821" customWidth="1"/>
    <col min="4104" max="4104" width="10.44140625" style="1821" customWidth="1"/>
    <col min="4105" max="4107" width="10.21875" style="1821" customWidth="1"/>
    <col min="4108" max="4108" width="10.77734375" style="1821" customWidth="1"/>
    <col min="4109" max="4109" width="10.21875" style="1821" customWidth="1"/>
    <col min="4110" max="4352" width="8.33203125" style="1821"/>
    <col min="4353" max="4353" width="59.6640625" style="1821" customWidth="1"/>
    <col min="4354" max="4355" width="10.21875" style="1821" customWidth="1"/>
    <col min="4356" max="4356" width="10.6640625" style="1821" customWidth="1"/>
    <col min="4357" max="4358" width="10.21875" style="1821" customWidth="1"/>
    <col min="4359" max="4359" width="10.109375" style="1821" customWidth="1"/>
    <col min="4360" max="4360" width="10.44140625" style="1821" customWidth="1"/>
    <col min="4361" max="4363" width="10.21875" style="1821" customWidth="1"/>
    <col min="4364" max="4364" width="10.77734375" style="1821" customWidth="1"/>
    <col min="4365" max="4365" width="10.21875" style="1821" customWidth="1"/>
    <col min="4366" max="4608" width="8.33203125" style="1821"/>
    <col min="4609" max="4609" width="59.6640625" style="1821" customWidth="1"/>
    <col min="4610" max="4611" width="10.21875" style="1821" customWidth="1"/>
    <col min="4612" max="4612" width="10.6640625" style="1821" customWidth="1"/>
    <col min="4613" max="4614" width="10.21875" style="1821" customWidth="1"/>
    <col min="4615" max="4615" width="10.109375" style="1821" customWidth="1"/>
    <col min="4616" max="4616" width="10.44140625" style="1821" customWidth="1"/>
    <col min="4617" max="4619" width="10.21875" style="1821" customWidth="1"/>
    <col min="4620" max="4620" width="10.77734375" style="1821" customWidth="1"/>
    <col min="4621" max="4621" width="10.21875" style="1821" customWidth="1"/>
    <col min="4622" max="4864" width="8.33203125" style="1821"/>
    <col min="4865" max="4865" width="59.6640625" style="1821" customWidth="1"/>
    <col min="4866" max="4867" width="10.21875" style="1821" customWidth="1"/>
    <col min="4868" max="4868" width="10.6640625" style="1821" customWidth="1"/>
    <col min="4869" max="4870" width="10.21875" style="1821" customWidth="1"/>
    <col min="4871" max="4871" width="10.109375" style="1821" customWidth="1"/>
    <col min="4872" max="4872" width="10.44140625" style="1821" customWidth="1"/>
    <col min="4873" max="4875" width="10.21875" style="1821" customWidth="1"/>
    <col min="4876" max="4876" width="10.77734375" style="1821" customWidth="1"/>
    <col min="4877" max="4877" width="10.21875" style="1821" customWidth="1"/>
    <col min="4878" max="5120" width="8.33203125" style="1821"/>
    <col min="5121" max="5121" width="59.6640625" style="1821" customWidth="1"/>
    <col min="5122" max="5123" width="10.21875" style="1821" customWidth="1"/>
    <col min="5124" max="5124" width="10.6640625" style="1821" customWidth="1"/>
    <col min="5125" max="5126" width="10.21875" style="1821" customWidth="1"/>
    <col min="5127" max="5127" width="10.109375" style="1821" customWidth="1"/>
    <col min="5128" max="5128" width="10.44140625" style="1821" customWidth="1"/>
    <col min="5129" max="5131" width="10.21875" style="1821" customWidth="1"/>
    <col min="5132" max="5132" width="10.77734375" style="1821" customWidth="1"/>
    <col min="5133" max="5133" width="10.21875" style="1821" customWidth="1"/>
    <col min="5134" max="5376" width="8.33203125" style="1821"/>
    <col min="5377" max="5377" width="59.6640625" style="1821" customWidth="1"/>
    <col min="5378" max="5379" width="10.21875" style="1821" customWidth="1"/>
    <col min="5380" max="5380" width="10.6640625" style="1821" customWidth="1"/>
    <col min="5381" max="5382" width="10.21875" style="1821" customWidth="1"/>
    <col min="5383" max="5383" width="10.109375" style="1821" customWidth="1"/>
    <col min="5384" max="5384" width="10.44140625" style="1821" customWidth="1"/>
    <col min="5385" max="5387" width="10.21875" style="1821" customWidth="1"/>
    <col min="5388" max="5388" width="10.77734375" style="1821" customWidth="1"/>
    <col min="5389" max="5389" width="10.21875" style="1821" customWidth="1"/>
    <col min="5390" max="5632" width="8.33203125" style="1821"/>
    <col min="5633" max="5633" width="59.6640625" style="1821" customWidth="1"/>
    <col min="5634" max="5635" width="10.21875" style="1821" customWidth="1"/>
    <col min="5636" max="5636" width="10.6640625" style="1821" customWidth="1"/>
    <col min="5637" max="5638" width="10.21875" style="1821" customWidth="1"/>
    <col min="5639" max="5639" width="10.109375" style="1821" customWidth="1"/>
    <col min="5640" max="5640" width="10.44140625" style="1821" customWidth="1"/>
    <col min="5641" max="5643" width="10.21875" style="1821" customWidth="1"/>
    <col min="5644" max="5644" width="10.77734375" style="1821" customWidth="1"/>
    <col min="5645" max="5645" width="10.21875" style="1821" customWidth="1"/>
    <col min="5646" max="5888" width="8.33203125" style="1821"/>
    <col min="5889" max="5889" width="59.6640625" style="1821" customWidth="1"/>
    <col min="5890" max="5891" width="10.21875" style="1821" customWidth="1"/>
    <col min="5892" max="5892" width="10.6640625" style="1821" customWidth="1"/>
    <col min="5893" max="5894" width="10.21875" style="1821" customWidth="1"/>
    <col min="5895" max="5895" width="10.109375" style="1821" customWidth="1"/>
    <col min="5896" max="5896" width="10.44140625" style="1821" customWidth="1"/>
    <col min="5897" max="5899" width="10.21875" style="1821" customWidth="1"/>
    <col min="5900" max="5900" width="10.77734375" style="1821" customWidth="1"/>
    <col min="5901" max="5901" width="10.21875" style="1821" customWidth="1"/>
    <col min="5902" max="6144" width="8.33203125" style="1821"/>
    <col min="6145" max="6145" width="59.6640625" style="1821" customWidth="1"/>
    <col min="6146" max="6147" width="10.21875" style="1821" customWidth="1"/>
    <col min="6148" max="6148" width="10.6640625" style="1821" customWidth="1"/>
    <col min="6149" max="6150" width="10.21875" style="1821" customWidth="1"/>
    <col min="6151" max="6151" width="10.109375" style="1821" customWidth="1"/>
    <col min="6152" max="6152" width="10.44140625" style="1821" customWidth="1"/>
    <col min="6153" max="6155" width="10.21875" style="1821" customWidth="1"/>
    <col min="6156" max="6156" width="10.77734375" style="1821" customWidth="1"/>
    <col min="6157" max="6157" width="10.21875" style="1821" customWidth="1"/>
    <col min="6158" max="6400" width="8.33203125" style="1821"/>
    <col min="6401" max="6401" width="59.6640625" style="1821" customWidth="1"/>
    <col min="6402" max="6403" width="10.21875" style="1821" customWidth="1"/>
    <col min="6404" max="6404" width="10.6640625" style="1821" customWidth="1"/>
    <col min="6405" max="6406" width="10.21875" style="1821" customWidth="1"/>
    <col min="6407" max="6407" width="10.109375" style="1821" customWidth="1"/>
    <col min="6408" max="6408" width="10.44140625" style="1821" customWidth="1"/>
    <col min="6409" max="6411" width="10.21875" style="1821" customWidth="1"/>
    <col min="6412" max="6412" width="10.77734375" style="1821" customWidth="1"/>
    <col min="6413" max="6413" width="10.21875" style="1821" customWidth="1"/>
    <col min="6414" max="6656" width="8.33203125" style="1821"/>
    <col min="6657" max="6657" width="59.6640625" style="1821" customWidth="1"/>
    <col min="6658" max="6659" width="10.21875" style="1821" customWidth="1"/>
    <col min="6660" max="6660" width="10.6640625" style="1821" customWidth="1"/>
    <col min="6661" max="6662" width="10.21875" style="1821" customWidth="1"/>
    <col min="6663" max="6663" width="10.109375" style="1821" customWidth="1"/>
    <col min="6664" max="6664" width="10.44140625" style="1821" customWidth="1"/>
    <col min="6665" max="6667" width="10.21875" style="1821" customWidth="1"/>
    <col min="6668" max="6668" width="10.77734375" style="1821" customWidth="1"/>
    <col min="6669" max="6669" width="10.21875" style="1821" customWidth="1"/>
    <col min="6670" max="6912" width="8.33203125" style="1821"/>
    <col min="6913" max="6913" width="59.6640625" style="1821" customWidth="1"/>
    <col min="6914" max="6915" width="10.21875" style="1821" customWidth="1"/>
    <col min="6916" max="6916" width="10.6640625" style="1821" customWidth="1"/>
    <col min="6917" max="6918" width="10.21875" style="1821" customWidth="1"/>
    <col min="6919" max="6919" width="10.109375" style="1821" customWidth="1"/>
    <col min="6920" max="6920" width="10.44140625" style="1821" customWidth="1"/>
    <col min="6921" max="6923" width="10.21875" style="1821" customWidth="1"/>
    <col min="6924" max="6924" width="10.77734375" style="1821" customWidth="1"/>
    <col min="6925" max="6925" width="10.21875" style="1821" customWidth="1"/>
    <col min="6926" max="7168" width="8.33203125" style="1821"/>
    <col min="7169" max="7169" width="59.6640625" style="1821" customWidth="1"/>
    <col min="7170" max="7171" width="10.21875" style="1821" customWidth="1"/>
    <col min="7172" max="7172" width="10.6640625" style="1821" customWidth="1"/>
    <col min="7173" max="7174" width="10.21875" style="1821" customWidth="1"/>
    <col min="7175" max="7175" width="10.109375" style="1821" customWidth="1"/>
    <col min="7176" max="7176" width="10.44140625" style="1821" customWidth="1"/>
    <col min="7177" max="7179" width="10.21875" style="1821" customWidth="1"/>
    <col min="7180" max="7180" width="10.77734375" style="1821" customWidth="1"/>
    <col min="7181" max="7181" width="10.21875" style="1821" customWidth="1"/>
    <col min="7182" max="7424" width="8.33203125" style="1821"/>
    <col min="7425" max="7425" width="59.6640625" style="1821" customWidth="1"/>
    <col min="7426" max="7427" width="10.21875" style="1821" customWidth="1"/>
    <col min="7428" max="7428" width="10.6640625" style="1821" customWidth="1"/>
    <col min="7429" max="7430" width="10.21875" style="1821" customWidth="1"/>
    <col min="7431" max="7431" width="10.109375" style="1821" customWidth="1"/>
    <col min="7432" max="7432" width="10.44140625" style="1821" customWidth="1"/>
    <col min="7433" max="7435" width="10.21875" style="1821" customWidth="1"/>
    <col min="7436" max="7436" width="10.77734375" style="1821" customWidth="1"/>
    <col min="7437" max="7437" width="10.21875" style="1821" customWidth="1"/>
    <col min="7438" max="7680" width="8.33203125" style="1821"/>
    <col min="7681" max="7681" width="59.6640625" style="1821" customWidth="1"/>
    <col min="7682" max="7683" width="10.21875" style="1821" customWidth="1"/>
    <col min="7684" max="7684" width="10.6640625" style="1821" customWidth="1"/>
    <col min="7685" max="7686" width="10.21875" style="1821" customWidth="1"/>
    <col min="7687" max="7687" width="10.109375" style="1821" customWidth="1"/>
    <col min="7688" max="7688" width="10.44140625" style="1821" customWidth="1"/>
    <col min="7689" max="7691" width="10.21875" style="1821" customWidth="1"/>
    <col min="7692" max="7692" width="10.77734375" style="1821" customWidth="1"/>
    <col min="7693" max="7693" width="10.21875" style="1821" customWidth="1"/>
    <col min="7694" max="7936" width="8.33203125" style="1821"/>
    <col min="7937" max="7937" width="59.6640625" style="1821" customWidth="1"/>
    <col min="7938" max="7939" width="10.21875" style="1821" customWidth="1"/>
    <col min="7940" max="7940" width="10.6640625" style="1821" customWidth="1"/>
    <col min="7941" max="7942" width="10.21875" style="1821" customWidth="1"/>
    <col min="7943" max="7943" width="10.109375" style="1821" customWidth="1"/>
    <col min="7944" max="7944" width="10.44140625" style="1821" customWidth="1"/>
    <col min="7945" max="7947" width="10.21875" style="1821" customWidth="1"/>
    <col min="7948" max="7948" width="10.77734375" style="1821" customWidth="1"/>
    <col min="7949" max="7949" width="10.21875" style="1821" customWidth="1"/>
    <col min="7950" max="8192" width="8.33203125" style="1821"/>
    <col min="8193" max="8193" width="59.6640625" style="1821" customWidth="1"/>
    <col min="8194" max="8195" width="10.21875" style="1821" customWidth="1"/>
    <col min="8196" max="8196" width="10.6640625" style="1821" customWidth="1"/>
    <col min="8197" max="8198" width="10.21875" style="1821" customWidth="1"/>
    <col min="8199" max="8199" width="10.109375" style="1821" customWidth="1"/>
    <col min="8200" max="8200" width="10.44140625" style="1821" customWidth="1"/>
    <col min="8201" max="8203" width="10.21875" style="1821" customWidth="1"/>
    <col min="8204" max="8204" width="10.77734375" style="1821" customWidth="1"/>
    <col min="8205" max="8205" width="10.21875" style="1821" customWidth="1"/>
    <col min="8206" max="8448" width="8.33203125" style="1821"/>
    <col min="8449" max="8449" width="59.6640625" style="1821" customWidth="1"/>
    <col min="8450" max="8451" width="10.21875" style="1821" customWidth="1"/>
    <col min="8452" max="8452" width="10.6640625" style="1821" customWidth="1"/>
    <col min="8453" max="8454" width="10.21875" style="1821" customWidth="1"/>
    <col min="8455" max="8455" width="10.109375" style="1821" customWidth="1"/>
    <col min="8456" max="8456" width="10.44140625" style="1821" customWidth="1"/>
    <col min="8457" max="8459" width="10.21875" style="1821" customWidth="1"/>
    <col min="8460" max="8460" width="10.77734375" style="1821" customWidth="1"/>
    <col min="8461" max="8461" width="10.21875" style="1821" customWidth="1"/>
    <col min="8462" max="8704" width="8.33203125" style="1821"/>
    <col min="8705" max="8705" width="59.6640625" style="1821" customWidth="1"/>
    <col min="8706" max="8707" width="10.21875" style="1821" customWidth="1"/>
    <col min="8708" max="8708" width="10.6640625" style="1821" customWidth="1"/>
    <col min="8709" max="8710" width="10.21875" style="1821" customWidth="1"/>
    <col min="8711" max="8711" width="10.109375" style="1821" customWidth="1"/>
    <col min="8712" max="8712" width="10.44140625" style="1821" customWidth="1"/>
    <col min="8713" max="8715" width="10.21875" style="1821" customWidth="1"/>
    <col min="8716" max="8716" width="10.77734375" style="1821" customWidth="1"/>
    <col min="8717" max="8717" width="10.21875" style="1821" customWidth="1"/>
    <col min="8718" max="8960" width="8.33203125" style="1821"/>
    <col min="8961" max="8961" width="59.6640625" style="1821" customWidth="1"/>
    <col min="8962" max="8963" width="10.21875" style="1821" customWidth="1"/>
    <col min="8964" max="8964" width="10.6640625" style="1821" customWidth="1"/>
    <col min="8965" max="8966" width="10.21875" style="1821" customWidth="1"/>
    <col min="8967" max="8967" width="10.109375" style="1821" customWidth="1"/>
    <col min="8968" max="8968" width="10.44140625" style="1821" customWidth="1"/>
    <col min="8969" max="8971" width="10.21875" style="1821" customWidth="1"/>
    <col min="8972" max="8972" width="10.77734375" style="1821" customWidth="1"/>
    <col min="8973" max="8973" width="10.21875" style="1821" customWidth="1"/>
    <col min="8974" max="9216" width="8.33203125" style="1821"/>
    <col min="9217" max="9217" width="59.6640625" style="1821" customWidth="1"/>
    <col min="9218" max="9219" width="10.21875" style="1821" customWidth="1"/>
    <col min="9220" max="9220" width="10.6640625" style="1821" customWidth="1"/>
    <col min="9221" max="9222" width="10.21875" style="1821" customWidth="1"/>
    <col min="9223" max="9223" width="10.109375" style="1821" customWidth="1"/>
    <col min="9224" max="9224" width="10.44140625" style="1821" customWidth="1"/>
    <col min="9225" max="9227" width="10.21875" style="1821" customWidth="1"/>
    <col min="9228" max="9228" width="10.77734375" style="1821" customWidth="1"/>
    <col min="9229" max="9229" width="10.21875" style="1821" customWidth="1"/>
    <col min="9230" max="9472" width="8.33203125" style="1821"/>
    <col min="9473" max="9473" width="59.6640625" style="1821" customWidth="1"/>
    <col min="9474" max="9475" width="10.21875" style="1821" customWidth="1"/>
    <col min="9476" max="9476" width="10.6640625" style="1821" customWidth="1"/>
    <col min="9477" max="9478" width="10.21875" style="1821" customWidth="1"/>
    <col min="9479" max="9479" width="10.109375" style="1821" customWidth="1"/>
    <col min="9480" max="9480" width="10.44140625" style="1821" customWidth="1"/>
    <col min="9481" max="9483" width="10.21875" style="1821" customWidth="1"/>
    <col min="9484" max="9484" width="10.77734375" style="1821" customWidth="1"/>
    <col min="9485" max="9485" width="10.21875" style="1821" customWidth="1"/>
    <col min="9486" max="9728" width="8.33203125" style="1821"/>
    <col min="9729" max="9729" width="59.6640625" style="1821" customWidth="1"/>
    <col min="9730" max="9731" width="10.21875" style="1821" customWidth="1"/>
    <col min="9732" max="9732" width="10.6640625" style="1821" customWidth="1"/>
    <col min="9733" max="9734" width="10.21875" style="1821" customWidth="1"/>
    <col min="9735" max="9735" width="10.109375" style="1821" customWidth="1"/>
    <col min="9736" max="9736" width="10.44140625" style="1821" customWidth="1"/>
    <col min="9737" max="9739" width="10.21875" style="1821" customWidth="1"/>
    <col min="9740" max="9740" width="10.77734375" style="1821" customWidth="1"/>
    <col min="9741" max="9741" width="10.21875" style="1821" customWidth="1"/>
    <col min="9742" max="9984" width="8.33203125" style="1821"/>
    <col min="9985" max="9985" width="59.6640625" style="1821" customWidth="1"/>
    <col min="9986" max="9987" width="10.21875" style="1821" customWidth="1"/>
    <col min="9988" max="9988" width="10.6640625" style="1821" customWidth="1"/>
    <col min="9989" max="9990" width="10.21875" style="1821" customWidth="1"/>
    <col min="9991" max="9991" width="10.109375" style="1821" customWidth="1"/>
    <col min="9992" max="9992" width="10.44140625" style="1821" customWidth="1"/>
    <col min="9993" max="9995" width="10.21875" style="1821" customWidth="1"/>
    <col min="9996" max="9996" width="10.77734375" style="1821" customWidth="1"/>
    <col min="9997" max="9997" width="10.21875" style="1821" customWidth="1"/>
    <col min="9998" max="10240" width="8.33203125" style="1821"/>
    <col min="10241" max="10241" width="59.6640625" style="1821" customWidth="1"/>
    <col min="10242" max="10243" width="10.21875" style="1821" customWidth="1"/>
    <col min="10244" max="10244" width="10.6640625" style="1821" customWidth="1"/>
    <col min="10245" max="10246" width="10.21875" style="1821" customWidth="1"/>
    <col min="10247" max="10247" width="10.109375" style="1821" customWidth="1"/>
    <col min="10248" max="10248" width="10.44140625" style="1821" customWidth="1"/>
    <col min="10249" max="10251" width="10.21875" style="1821" customWidth="1"/>
    <col min="10252" max="10252" width="10.77734375" style="1821" customWidth="1"/>
    <col min="10253" max="10253" width="10.21875" style="1821" customWidth="1"/>
    <col min="10254" max="10496" width="8.33203125" style="1821"/>
    <col min="10497" max="10497" width="59.6640625" style="1821" customWidth="1"/>
    <col min="10498" max="10499" width="10.21875" style="1821" customWidth="1"/>
    <col min="10500" max="10500" width="10.6640625" style="1821" customWidth="1"/>
    <col min="10501" max="10502" width="10.21875" style="1821" customWidth="1"/>
    <col min="10503" max="10503" width="10.109375" style="1821" customWidth="1"/>
    <col min="10504" max="10504" width="10.44140625" style="1821" customWidth="1"/>
    <col min="10505" max="10507" width="10.21875" style="1821" customWidth="1"/>
    <col min="10508" max="10508" width="10.77734375" style="1821" customWidth="1"/>
    <col min="10509" max="10509" width="10.21875" style="1821" customWidth="1"/>
    <col min="10510" max="10752" width="8.33203125" style="1821"/>
    <col min="10753" max="10753" width="59.6640625" style="1821" customWidth="1"/>
    <col min="10754" max="10755" width="10.21875" style="1821" customWidth="1"/>
    <col min="10756" max="10756" width="10.6640625" style="1821" customWidth="1"/>
    <col min="10757" max="10758" width="10.21875" style="1821" customWidth="1"/>
    <col min="10759" max="10759" width="10.109375" style="1821" customWidth="1"/>
    <col min="10760" max="10760" width="10.44140625" style="1821" customWidth="1"/>
    <col min="10761" max="10763" width="10.21875" style="1821" customWidth="1"/>
    <col min="10764" max="10764" width="10.77734375" style="1821" customWidth="1"/>
    <col min="10765" max="10765" width="10.21875" style="1821" customWidth="1"/>
    <col min="10766" max="11008" width="8.33203125" style="1821"/>
    <col min="11009" max="11009" width="59.6640625" style="1821" customWidth="1"/>
    <col min="11010" max="11011" width="10.21875" style="1821" customWidth="1"/>
    <col min="11012" max="11012" width="10.6640625" style="1821" customWidth="1"/>
    <col min="11013" max="11014" width="10.21875" style="1821" customWidth="1"/>
    <col min="11015" max="11015" width="10.109375" style="1821" customWidth="1"/>
    <col min="11016" max="11016" width="10.44140625" style="1821" customWidth="1"/>
    <col min="11017" max="11019" width="10.21875" style="1821" customWidth="1"/>
    <col min="11020" max="11020" width="10.77734375" style="1821" customWidth="1"/>
    <col min="11021" max="11021" width="10.21875" style="1821" customWidth="1"/>
    <col min="11022" max="11264" width="8.33203125" style="1821"/>
    <col min="11265" max="11265" width="59.6640625" style="1821" customWidth="1"/>
    <col min="11266" max="11267" width="10.21875" style="1821" customWidth="1"/>
    <col min="11268" max="11268" width="10.6640625" style="1821" customWidth="1"/>
    <col min="11269" max="11270" width="10.21875" style="1821" customWidth="1"/>
    <col min="11271" max="11271" width="10.109375" style="1821" customWidth="1"/>
    <col min="11272" max="11272" width="10.44140625" style="1821" customWidth="1"/>
    <col min="11273" max="11275" width="10.21875" style="1821" customWidth="1"/>
    <col min="11276" max="11276" width="10.77734375" style="1821" customWidth="1"/>
    <col min="11277" max="11277" width="10.21875" style="1821" customWidth="1"/>
    <col min="11278" max="11520" width="8.33203125" style="1821"/>
    <col min="11521" max="11521" width="59.6640625" style="1821" customWidth="1"/>
    <col min="11522" max="11523" width="10.21875" style="1821" customWidth="1"/>
    <col min="11524" max="11524" width="10.6640625" style="1821" customWidth="1"/>
    <col min="11525" max="11526" width="10.21875" style="1821" customWidth="1"/>
    <col min="11527" max="11527" width="10.109375" style="1821" customWidth="1"/>
    <col min="11528" max="11528" width="10.44140625" style="1821" customWidth="1"/>
    <col min="11529" max="11531" width="10.21875" style="1821" customWidth="1"/>
    <col min="11532" max="11532" width="10.77734375" style="1821" customWidth="1"/>
    <col min="11533" max="11533" width="10.21875" style="1821" customWidth="1"/>
    <col min="11534" max="11776" width="8.33203125" style="1821"/>
    <col min="11777" max="11777" width="59.6640625" style="1821" customWidth="1"/>
    <col min="11778" max="11779" width="10.21875" style="1821" customWidth="1"/>
    <col min="11780" max="11780" width="10.6640625" style="1821" customWidth="1"/>
    <col min="11781" max="11782" width="10.21875" style="1821" customWidth="1"/>
    <col min="11783" max="11783" width="10.109375" style="1821" customWidth="1"/>
    <col min="11784" max="11784" width="10.44140625" style="1821" customWidth="1"/>
    <col min="11785" max="11787" width="10.21875" style="1821" customWidth="1"/>
    <col min="11788" max="11788" width="10.77734375" style="1821" customWidth="1"/>
    <col min="11789" max="11789" width="10.21875" style="1821" customWidth="1"/>
    <col min="11790" max="12032" width="8.33203125" style="1821"/>
    <col min="12033" max="12033" width="59.6640625" style="1821" customWidth="1"/>
    <col min="12034" max="12035" width="10.21875" style="1821" customWidth="1"/>
    <col min="12036" max="12036" width="10.6640625" style="1821" customWidth="1"/>
    <col min="12037" max="12038" width="10.21875" style="1821" customWidth="1"/>
    <col min="12039" max="12039" width="10.109375" style="1821" customWidth="1"/>
    <col min="12040" max="12040" width="10.44140625" style="1821" customWidth="1"/>
    <col min="12041" max="12043" width="10.21875" style="1821" customWidth="1"/>
    <col min="12044" max="12044" width="10.77734375" style="1821" customWidth="1"/>
    <col min="12045" max="12045" width="10.21875" style="1821" customWidth="1"/>
    <col min="12046" max="12288" width="8.33203125" style="1821"/>
    <col min="12289" max="12289" width="59.6640625" style="1821" customWidth="1"/>
    <col min="12290" max="12291" width="10.21875" style="1821" customWidth="1"/>
    <col min="12292" max="12292" width="10.6640625" style="1821" customWidth="1"/>
    <col min="12293" max="12294" width="10.21875" style="1821" customWidth="1"/>
    <col min="12295" max="12295" width="10.109375" style="1821" customWidth="1"/>
    <col min="12296" max="12296" width="10.44140625" style="1821" customWidth="1"/>
    <col min="12297" max="12299" width="10.21875" style="1821" customWidth="1"/>
    <col min="12300" max="12300" width="10.77734375" style="1821" customWidth="1"/>
    <col min="12301" max="12301" width="10.21875" style="1821" customWidth="1"/>
    <col min="12302" max="12544" width="8.33203125" style="1821"/>
    <col min="12545" max="12545" width="59.6640625" style="1821" customWidth="1"/>
    <col min="12546" max="12547" width="10.21875" style="1821" customWidth="1"/>
    <col min="12548" max="12548" width="10.6640625" style="1821" customWidth="1"/>
    <col min="12549" max="12550" width="10.21875" style="1821" customWidth="1"/>
    <col min="12551" max="12551" width="10.109375" style="1821" customWidth="1"/>
    <col min="12552" max="12552" width="10.44140625" style="1821" customWidth="1"/>
    <col min="12553" max="12555" width="10.21875" style="1821" customWidth="1"/>
    <col min="12556" max="12556" width="10.77734375" style="1821" customWidth="1"/>
    <col min="12557" max="12557" width="10.21875" style="1821" customWidth="1"/>
    <col min="12558" max="12800" width="8.33203125" style="1821"/>
    <col min="12801" max="12801" width="59.6640625" style="1821" customWidth="1"/>
    <col min="12802" max="12803" width="10.21875" style="1821" customWidth="1"/>
    <col min="12804" max="12804" width="10.6640625" style="1821" customWidth="1"/>
    <col min="12805" max="12806" width="10.21875" style="1821" customWidth="1"/>
    <col min="12807" max="12807" width="10.109375" style="1821" customWidth="1"/>
    <col min="12808" max="12808" width="10.44140625" style="1821" customWidth="1"/>
    <col min="12809" max="12811" width="10.21875" style="1821" customWidth="1"/>
    <col min="12812" max="12812" width="10.77734375" style="1821" customWidth="1"/>
    <col min="12813" max="12813" width="10.21875" style="1821" customWidth="1"/>
    <col min="12814" max="13056" width="8.33203125" style="1821"/>
    <col min="13057" max="13057" width="59.6640625" style="1821" customWidth="1"/>
    <col min="13058" max="13059" width="10.21875" style="1821" customWidth="1"/>
    <col min="13060" max="13060" width="10.6640625" style="1821" customWidth="1"/>
    <col min="13061" max="13062" width="10.21875" style="1821" customWidth="1"/>
    <col min="13063" max="13063" width="10.109375" style="1821" customWidth="1"/>
    <col min="13064" max="13064" width="10.44140625" style="1821" customWidth="1"/>
    <col min="13065" max="13067" width="10.21875" style="1821" customWidth="1"/>
    <col min="13068" max="13068" width="10.77734375" style="1821" customWidth="1"/>
    <col min="13069" max="13069" width="10.21875" style="1821" customWidth="1"/>
    <col min="13070" max="13312" width="8.33203125" style="1821"/>
    <col min="13313" max="13313" width="59.6640625" style="1821" customWidth="1"/>
    <col min="13314" max="13315" width="10.21875" style="1821" customWidth="1"/>
    <col min="13316" max="13316" width="10.6640625" style="1821" customWidth="1"/>
    <col min="13317" max="13318" width="10.21875" style="1821" customWidth="1"/>
    <col min="13319" max="13319" width="10.109375" style="1821" customWidth="1"/>
    <col min="13320" max="13320" width="10.44140625" style="1821" customWidth="1"/>
    <col min="13321" max="13323" width="10.21875" style="1821" customWidth="1"/>
    <col min="13324" max="13324" width="10.77734375" style="1821" customWidth="1"/>
    <col min="13325" max="13325" width="10.21875" style="1821" customWidth="1"/>
    <col min="13326" max="13568" width="8.33203125" style="1821"/>
    <col min="13569" max="13569" width="59.6640625" style="1821" customWidth="1"/>
    <col min="13570" max="13571" width="10.21875" style="1821" customWidth="1"/>
    <col min="13572" max="13572" width="10.6640625" style="1821" customWidth="1"/>
    <col min="13573" max="13574" width="10.21875" style="1821" customWidth="1"/>
    <col min="13575" max="13575" width="10.109375" style="1821" customWidth="1"/>
    <col min="13576" max="13576" width="10.44140625" style="1821" customWidth="1"/>
    <col min="13577" max="13579" width="10.21875" style="1821" customWidth="1"/>
    <col min="13580" max="13580" width="10.77734375" style="1821" customWidth="1"/>
    <col min="13581" max="13581" width="10.21875" style="1821" customWidth="1"/>
    <col min="13582" max="13824" width="8.33203125" style="1821"/>
    <col min="13825" max="13825" width="59.6640625" style="1821" customWidth="1"/>
    <col min="13826" max="13827" width="10.21875" style="1821" customWidth="1"/>
    <col min="13828" max="13828" width="10.6640625" style="1821" customWidth="1"/>
    <col min="13829" max="13830" width="10.21875" style="1821" customWidth="1"/>
    <col min="13831" max="13831" width="10.109375" style="1821" customWidth="1"/>
    <col min="13832" max="13832" width="10.44140625" style="1821" customWidth="1"/>
    <col min="13833" max="13835" width="10.21875" style="1821" customWidth="1"/>
    <col min="13836" max="13836" width="10.77734375" style="1821" customWidth="1"/>
    <col min="13837" max="13837" width="10.21875" style="1821" customWidth="1"/>
    <col min="13838" max="14080" width="8.33203125" style="1821"/>
    <col min="14081" max="14081" width="59.6640625" style="1821" customWidth="1"/>
    <col min="14082" max="14083" width="10.21875" style="1821" customWidth="1"/>
    <col min="14084" max="14084" width="10.6640625" style="1821" customWidth="1"/>
    <col min="14085" max="14086" width="10.21875" style="1821" customWidth="1"/>
    <col min="14087" max="14087" width="10.109375" style="1821" customWidth="1"/>
    <col min="14088" max="14088" width="10.44140625" style="1821" customWidth="1"/>
    <col min="14089" max="14091" width="10.21875" style="1821" customWidth="1"/>
    <col min="14092" max="14092" width="10.77734375" style="1821" customWidth="1"/>
    <col min="14093" max="14093" width="10.21875" style="1821" customWidth="1"/>
    <col min="14094" max="14336" width="8.33203125" style="1821"/>
    <col min="14337" max="14337" width="59.6640625" style="1821" customWidth="1"/>
    <col min="14338" max="14339" width="10.21875" style="1821" customWidth="1"/>
    <col min="14340" max="14340" width="10.6640625" style="1821" customWidth="1"/>
    <col min="14341" max="14342" width="10.21875" style="1821" customWidth="1"/>
    <col min="14343" max="14343" width="10.109375" style="1821" customWidth="1"/>
    <col min="14344" max="14344" width="10.44140625" style="1821" customWidth="1"/>
    <col min="14345" max="14347" width="10.21875" style="1821" customWidth="1"/>
    <col min="14348" max="14348" width="10.77734375" style="1821" customWidth="1"/>
    <col min="14349" max="14349" width="10.21875" style="1821" customWidth="1"/>
    <col min="14350" max="14592" width="8.33203125" style="1821"/>
    <col min="14593" max="14593" width="59.6640625" style="1821" customWidth="1"/>
    <col min="14594" max="14595" width="10.21875" style="1821" customWidth="1"/>
    <col min="14596" max="14596" width="10.6640625" style="1821" customWidth="1"/>
    <col min="14597" max="14598" width="10.21875" style="1821" customWidth="1"/>
    <col min="14599" max="14599" width="10.109375" style="1821" customWidth="1"/>
    <col min="14600" max="14600" width="10.44140625" style="1821" customWidth="1"/>
    <col min="14601" max="14603" width="10.21875" style="1821" customWidth="1"/>
    <col min="14604" max="14604" width="10.77734375" style="1821" customWidth="1"/>
    <col min="14605" max="14605" width="10.21875" style="1821" customWidth="1"/>
    <col min="14606" max="14848" width="8.33203125" style="1821"/>
    <col min="14849" max="14849" width="59.6640625" style="1821" customWidth="1"/>
    <col min="14850" max="14851" width="10.21875" style="1821" customWidth="1"/>
    <col min="14852" max="14852" width="10.6640625" style="1821" customWidth="1"/>
    <col min="14853" max="14854" width="10.21875" style="1821" customWidth="1"/>
    <col min="14855" max="14855" width="10.109375" style="1821" customWidth="1"/>
    <col min="14856" max="14856" width="10.44140625" style="1821" customWidth="1"/>
    <col min="14857" max="14859" width="10.21875" style="1821" customWidth="1"/>
    <col min="14860" max="14860" width="10.77734375" style="1821" customWidth="1"/>
    <col min="14861" max="14861" width="10.21875" style="1821" customWidth="1"/>
    <col min="14862" max="15104" width="8.33203125" style="1821"/>
    <col min="15105" max="15105" width="59.6640625" style="1821" customWidth="1"/>
    <col min="15106" max="15107" width="10.21875" style="1821" customWidth="1"/>
    <col min="15108" max="15108" width="10.6640625" style="1821" customWidth="1"/>
    <col min="15109" max="15110" width="10.21875" style="1821" customWidth="1"/>
    <col min="15111" max="15111" width="10.109375" style="1821" customWidth="1"/>
    <col min="15112" max="15112" width="10.44140625" style="1821" customWidth="1"/>
    <col min="15113" max="15115" width="10.21875" style="1821" customWidth="1"/>
    <col min="15116" max="15116" width="10.77734375" style="1821" customWidth="1"/>
    <col min="15117" max="15117" width="10.21875" style="1821" customWidth="1"/>
    <col min="15118" max="15360" width="8.33203125" style="1821"/>
    <col min="15361" max="15361" width="59.6640625" style="1821" customWidth="1"/>
    <col min="15362" max="15363" width="10.21875" style="1821" customWidth="1"/>
    <col min="15364" max="15364" width="10.6640625" style="1821" customWidth="1"/>
    <col min="15365" max="15366" width="10.21875" style="1821" customWidth="1"/>
    <col min="15367" max="15367" width="10.109375" style="1821" customWidth="1"/>
    <col min="15368" max="15368" width="10.44140625" style="1821" customWidth="1"/>
    <col min="15369" max="15371" width="10.21875" style="1821" customWidth="1"/>
    <col min="15372" max="15372" width="10.77734375" style="1821" customWidth="1"/>
    <col min="15373" max="15373" width="10.21875" style="1821" customWidth="1"/>
    <col min="15374" max="15616" width="8.33203125" style="1821"/>
    <col min="15617" max="15617" width="59.6640625" style="1821" customWidth="1"/>
    <col min="15618" max="15619" width="10.21875" style="1821" customWidth="1"/>
    <col min="15620" max="15620" width="10.6640625" style="1821" customWidth="1"/>
    <col min="15621" max="15622" width="10.21875" style="1821" customWidth="1"/>
    <col min="15623" max="15623" width="10.109375" style="1821" customWidth="1"/>
    <col min="15624" max="15624" width="10.44140625" style="1821" customWidth="1"/>
    <col min="15625" max="15627" width="10.21875" style="1821" customWidth="1"/>
    <col min="15628" max="15628" width="10.77734375" style="1821" customWidth="1"/>
    <col min="15629" max="15629" width="10.21875" style="1821" customWidth="1"/>
    <col min="15630" max="15872" width="8.33203125" style="1821"/>
    <col min="15873" max="15873" width="59.6640625" style="1821" customWidth="1"/>
    <col min="15874" max="15875" width="10.21875" style="1821" customWidth="1"/>
    <col min="15876" max="15876" width="10.6640625" style="1821" customWidth="1"/>
    <col min="15877" max="15878" width="10.21875" style="1821" customWidth="1"/>
    <col min="15879" max="15879" width="10.109375" style="1821" customWidth="1"/>
    <col min="15880" max="15880" width="10.44140625" style="1821" customWidth="1"/>
    <col min="15881" max="15883" width="10.21875" style="1821" customWidth="1"/>
    <col min="15884" max="15884" width="10.77734375" style="1821" customWidth="1"/>
    <col min="15885" max="15885" width="10.21875" style="1821" customWidth="1"/>
    <col min="15886" max="16128" width="8.33203125" style="1821"/>
    <col min="16129" max="16129" width="59.6640625" style="1821" customWidth="1"/>
    <col min="16130" max="16131" width="10.21875" style="1821" customWidth="1"/>
    <col min="16132" max="16132" width="10.6640625" style="1821" customWidth="1"/>
    <col min="16133" max="16134" width="10.21875" style="1821" customWidth="1"/>
    <col min="16135" max="16135" width="10.109375" style="1821" customWidth="1"/>
    <col min="16136" max="16136" width="10.44140625" style="1821" customWidth="1"/>
    <col min="16137" max="16139" width="10.21875" style="1821" customWidth="1"/>
    <col min="16140" max="16140" width="10.77734375" style="1821" customWidth="1"/>
    <col min="16141" max="16141" width="10.21875" style="1821" customWidth="1"/>
    <col min="16142" max="16384" width="8.33203125" style="1821"/>
  </cols>
  <sheetData>
    <row r="1" spans="1:18" x14ac:dyDescent="0.25">
      <c r="A1" s="1818"/>
      <c r="B1" s="1819"/>
      <c r="C1" s="1820"/>
      <c r="D1" s="1820"/>
      <c r="E1" s="1820"/>
      <c r="M1" s="1822"/>
    </row>
    <row r="2" spans="1:18" x14ac:dyDescent="0.25">
      <c r="A2" s="1823"/>
      <c r="B2" s="1819"/>
      <c r="C2" s="1820"/>
      <c r="D2" s="1820"/>
      <c r="E2" s="1820"/>
      <c r="M2" s="1822"/>
    </row>
    <row r="3" spans="1:18" x14ac:dyDescent="0.25">
      <c r="A3" s="1824"/>
      <c r="B3" s="1825"/>
      <c r="C3" s="1820"/>
      <c r="D3" s="1820"/>
      <c r="E3" s="1820"/>
      <c r="M3" s="1822"/>
    </row>
    <row r="4" spans="1:18" x14ac:dyDescent="0.25">
      <c r="A4" s="1824"/>
      <c r="B4" s="1825"/>
      <c r="C4" s="1820"/>
      <c r="D4" s="1820"/>
      <c r="E4" s="1820"/>
      <c r="M4" s="1822"/>
    </row>
    <row r="5" spans="1:18" x14ac:dyDescent="0.25">
      <c r="A5" s="1826" t="s">
        <v>1694</v>
      </c>
      <c r="B5" s="1827"/>
      <c r="C5" s="1827"/>
      <c r="D5" s="1827"/>
      <c r="E5" s="1827"/>
      <c r="F5" s="1827"/>
      <c r="G5" s="1827"/>
      <c r="H5" s="1827"/>
      <c r="I5" s="1827"/>
      <c r="J5" s="1827"/>
      <c r="K5" s="1827"/>
      <c r="L5" s="1827"/>
      <c r="M5" s="1827"/>
      <c r="N5" s="1828"/>
      <c r="O5" s="1828"/>
      <c r="P5" s="1828"/>
      <c r="Q5" s="1828"/>
    </row>
    <row r="6" spans="1:18" x14ac:dyDescent="0.25">
      <c r="A6" s="1829"/>
      <c r="B6" s="1828"/>
      <c r="C6" s="1828"/>
      <c r="D6" s="1828"/>
      <c r="E6" s="1829" t="s">
        <v>3</v>
      </c>
      <c r="F6" s="1829"/>
      <c r="G6" s="1828"/>
      <c r="H6" s="1828"/>
      <c r="I6" s="1828"/>
      <c r="J6" s="1828"/>
      <c r="K6" s="1828"/>
      <c r="L6" s="1828"/>
      <c r="M6" s="1828"/>
      <c r="N6" s="1828"/>
      <c r="O6" s="1828"/>
      <c r="P6" s="1828"/>
      <c r="Q6" s="1828"/>
    </row>
    <row r="7" spans="1:18" x14ac:dyDescent="0.25">
      <c r="A7" s="1830"/>
      <c r="B7" s="1831"/>
      <c r="C7" s="1832"/>
      <c r="D7" s="1820"/>
      <c r="E7" s="1820"/>
      <c r="F7" s="1833"/>
      <c r="G7" s="1820"/>
      <c r="H7" s="1834"/>
      <c r="J7" s="1831"/>
      <c r="K7" s="1832"/>
      <c r="L7" s="1820"/>
      <c r="M7" s="1835"/>
      <c r="N7" s="1833"/>
      <c r="O7" s="1820"/>
      <c r="P7" s="1834"/>
      <c r="Q7" s="1835"/>
    </row>
    <row r="8" spans="1:18" x14ac:dyDescent="0.25">
      <c r="A8" s="1831"/>
      <c r="D8" s="1836"/>
      <c r="E8" s="1837"/>
      <c r="F8" s="1837"/>
      <c r="G8" s="1837"/>
      <c r="H8" s="1837"/>
      <c r="I8" s="1830"/>
      <c r="J8" s="1838"/>
      <c r="L8" s="1820"/>
      <c r="M8" s="1835"/>
      <c r="N8" s="1833"/>
      <c r="O8" s="1820"/>
      <c r="P8" s="1834"/>
      <c r="Q8" s="1830"/>
    </row>
    <row r="9" spans="1:18" x14ac:dyDescent="0.25">
      <c r="A9" s="1830"/>
      <c r="B9" s="1831"/>
      <c r="C9" s="1832"/>
      <c r="D9" s="1820"/>
      <c r="E9" s="1820"/>
      <c r="F9" s="1833"/>
      <c r="G9" s="1820"/>
      <c r="H9" s="1834"/>
      <c r="I9" s="1830"/>
      <c r="J9" s="1839"/>
      <c r="K9" s="1832"/>
      <c r="L9" s="1820"/>
      <c r="M9" s="1820"/>
      <c r="N9" s="1833"/>
      <c r="O9" s="1820"/>
      <c r="P9" s="1834"/>
      <c r="Q9" s="1830"/>
    </row>
    <row r="10" spans="1:18" x14ac:dyDescent="0.25">
      <c r="A10" s="1830"/>
      <c r="B10" s="1831"/>
      <c r="C10" s="1820"/>
      <c r="D10" s="1820"/>
      <c r="E10" s="1820"/>
      <c r="F10" s="1833"/>
      <c r="G10" s="1820"/>
      <c r="H10" s="1834"/>
      <c r="I10" s="1830"/>
      <c r="J10" s="1831"/>
      <c r="K10" s="1820"/>
      <c r="L10" s="1820"/>
      <c r="M10" s="1820"/>
      <c r="N10" s="1833"/>
      <c r="O10" s="1820"/>
      <c r="P10" s="1834"/>
      <c r="Q10" s="1830"/>
    </row>
    <row r="11" spans="1:18" ht="13.8" thickBot="1" x14ac:dyDescent="0.3"/>
    <row r="12" spans="1:18" ht="18" customHeight="1" x14ac:dyDescent="0.25">
      <c r="A12" s="1840" t="s">
        <v>514</v>
      </c>
      <c r="B12" s="1841" t="s">
        <v>515</v>
      </c>
      <c r="C12" s="1842"/>
      <c r="D12" s="1842"/>
      <c r="E12" s="1843"/>
      <c r="F12" s="1841" t="s">
        <v>458</v>
      </c>
      <c r="G12" s="1842"/>
      <c r="H12" s="1842"/>
      <c r="I12" s="1842"/>
      <c r="J12" s="1841" t="s">
        <v>516</v>
      </c>
      <c r="K12" s="1841"/>
      <c r="L12" s="1841"/>
      <c r="M12" s="1844"/>
      <c r="N12" s="1845"/>
      <c r="O12" s="1845"/>
      <c r="P12" s="1845"/>
      <c r="Q12" s="1845"/>
    </row>
    <row r="13" spans="1:18" ht="46.5" customHeight="1" thickBot="1" x14ac:dyDescent="0.3">
      <c r="A13" s="1846"/>
      <c r="B13" s="1847" t="s">
        <v>478</v>
      </c>
      <c r="C13" s="1847" t="s">
        <v>479</v>
      </c>
      <c r="D13" s="1848" t="s">
        <v>224</v>
      </c>
      <c r="E13" s="1849" t="s">
        <v>8</v>
      </c>
      <c r="F13" s="1847" t="s">
        <v>478</v>
      </c>
      <c r="G13" s="1847" t="s">
        <v>479</v>
      </c>
      <c r="H13" s="1848" t="s">
        <v>224</v>
      </c>
      <c r="I13" s="1847" t="s">
        <v>8</v>
      </c>
      <c r="J13" s="1847" t="s">
        <v>478</v>
      </c>
      <c r="K13" s="1847" t="s">
        <v>479</v>
      </c>
      <c r="L13" s="1848" t="s">
        <v>224</v>
      </c>
      <c r="M13" s="1850" t="s">
        <v>8</v>
      </c>
      <c r="N13" s="1851"/>
      <c r="O13" s="1851"/>
      <c r="P13" s="1851"/>
      <c r="Q13" s="1851"/>
    </row>
    <row r="14" spans="1:18" s="1859" customFormat="1" ht="15.9" customHeight="1" x14ac:dyDescent="0.25">
      <c r="A14" s="1852" t="s">
        <v>520</v>
      </c>
      <c r="B14" s="1853">
        <v>100169</v>
      </c>
      <c r="C14" s="1853">
        <v>152005</v>
      </c>
      <c r="D14" s="1853">
        <v>142301</v>
      </c>
      <c r="E14" s="1854">
        <v>93.615999473701521</v>
      </c>
      <c r="F14" s="1853">
        <v>5914</v>
      </c>
      <c r="G14" s="1853">
        <v>13620</v>
      </c>
      <c r="H14" s="1853">
        <v>18391</v>
      </c>
      <c r="I14" s="1855">
        <v>135.02936857562409</v>
      </c>
      <c r="J14" s="1853">
        <v>106083</v>
      </c>
      <c r="K14" s="1853">
        <v>165625</v>
      </c>
      <c r="L14" s="1853">
        <v>160692</v>
      </c>
      <c r="M14" s="1856">
        <v>97.021584905660376</v>
      </c>
      <c r="N14" s="1857"/>
      <c r="O14" s="1858"/>
      <c r="P14" s="1858"/>
      <c r="Q14" s="1858"/>
      <c r="R14" s="1858"/>
    </row>
    <row r="15" spans="1:18" s="1859" customFormat="1" ht="15.9" customHeight="1" x14ac:dyDescent="0.25">
      <c r="A15" s="1852" t="s">
        <v>528</v>
      </c>
      <c r="B15" s="1853">
        <v>40847</v>
      </c>
      <c r="C15" s="1853">
        <v>66480</v>
      </c>
      <c r="D15" s="1853">
        <v>58069</v>
      </c>
      <c r="E15" s="1854">
        <v>87.348074608904938</v>
      </c>
      <c r="F15" s="1853">
        <v>5304</v>
      </c>
      <c r="G15" s="1853">
        <v>9768</v>
      </c>
      <c r="H15" s="1853">
        <v>15486</v>
      </c>
      <c r="I15" s="1855">
        <v>158.53808353808353</v>
      </c>
      <c r="J15" s="1853">
        <v>46151</v>
      </c>
      <c r="K15" s="1853">
        <v>76248</v>
      </c>
      <c r="L15" s="1853">
        <v>73555</v>
      </c>
      <c r="M15" s="1860">
        <v>96.468104081418531</v>
      </c>
      <c r="N15" s="1861"/>
      <c r="O15" s="1861"/>
      <c r="P15" s="1861"/>
      <c r="Q15" s="1861"/>
    </row>
    <row r="16" spans="1:18" ht="15.9" customHeight="1" x14ac:dyDescent="0.25">
      <c r="A16" s="1862" t="s">
        <v>529</v>
      </c>
      <c r="B16" s="1863">
        <v>461</v>
      </c>
      <c r="C16" s="1863">
        <v>1669</v>
      </c>
      <c r="D16" s="1863">
        <v>1653</v>
      </c>
      <c r="E16" s="1864">
        <v>99.041342121030567</v>
      </c>
      <c r="F16" s="1863">
        <v>0</v>
      </c>
      <c r="G16" s="1863">
        <v>617</v>
      </c>
      <c r="H16" s="1863">
        <v>506</v>
      </c>
      <c r="I16" s="1865">
        <v>82.009724473257691</v>
      </c>
      <c r="J16" s="1863">
        <v>461</v>
      </c>
      <c r="K16" s="1863">
        <v>2286</v>
      </c>
      <c r="L16" s="1863">
        <v>2159</v>
      </c>
      <c r="M16" s="1866">
        <v>94.444444444444443</v>
      </c>
      <c r="N16" s="1851"/>
      <c r="O16" s="1851"/>
      <c r="P16" s="1851"/>
      <c r="Q16" s="1851"/>
    </row>
    <row r="17" spans="1:17" ht="15.9" customHeight="1" x14ac:dyDescent="0.25">
      <c r="A17" s="1862" t="s">
        <v>530</v>
      </c>
      <c r="B17" s="1863">
        <v>40386</v>
      </c>
      <c r="C17" s="1863">
        <v>64811</v>
      </c>
      <c r="D17" s="1863">
        <v>56416</v>
      </c>
      <c r="E17" s="1864">
        <v>87.046951906312202</v>
      </c>
      <c r="F17" s="1863">
        <v>5304</v>
      </c>
      <c r="G17" s="1863">
        <v>9151</v>
      </c>
      <c r="H17" s="1863">
        <v>14980</v>
      </c>
      <c r="I17" s="1865">
        <v>163.69795650748554</v>
      </c>
      <c r="J17" s="1863">
        <v>45690</v>
      </c>
      <c r="K17" s="1863">
        <v>73962</v>
      </c>
      <c r="L17" s="1863">
        <v>71396</v>
      </c>
      <c r="M17" s="1866">
        <v>96.530650874773528</v>
      </c>
      <c r="N17" s="1851"/>
      <c r="O17" s="1851"/>
      <c r="P17" s="1851"/>
      <c r="Q17" s="1851"/>
    </row>
    <row r="18" spans="1:17" s="1859" customFormat="1" ht="15.9" customHeight="1" x14ac:dyDescent="0.25">
      <c r="A18" s="1852" t="s">
        <v>531</v>
      </c>
      <c r="B18" s="1853">
        <v>58286</v>
      </c>
      <c r="C18" s="1853">
        <v>79956</v>
      </c>
      <c r="D18" s="1853">
        <v>78491</v>
      </c>
      <c r="E18" s="1854">
        <v>98.167742258242029</v>
      </c>
      <c r="F18" s="1853">
        <v>610</v>
      </c>
      <c r="G18" s="1853">
        <v>3732</v>
      </c>
      <c r="H18" s="1853">
        <v>2719</v>
      </c>
      <c r="I18" s="1855">
        <v>72.856377277599137</v>
      </c>
      <c r="J18" s="1853">
        <v>58896</v>
      </c>
      <c r="K18" s="1853">
        <v>83688</v>
      </c>
      <c r="L18" s="1853">
        <v>81210</v>
      </c>
      <c r="M18" s="1860">
        <v>97.039002007456261</v>
      </c>
      <c r="N18" s="1861"/>
      <c r="O18" s="1861"/>
      <c r="P18" s="1861"/>
      <c r="Q18" s="1861"/>
    </row>
    <row r="19" spans="1:17" ht="15.9" customHeight="1" x14ac:dyDescent="0.25">
      <c r="A19" s="1862" t="s">
        <v>532</v>
      </c>
      <c r="B19" s="1863">
        <v>58286</v>
      </c>
      <c r="C19" s="1863">
        <v>79956</v>
      </c>
      <c r="D19" s="1863">
        <v>78491</v>
      </c>
      <c r="E19" s="1864">
        <v>98.167742258242029</v>
      </c>
      <c r="F19" s="1863">
        <v>610</v>
      </c>
      <c r="G19" s="1863">
        <v>3732</v>
      </c>
      <c r="H19" s="1863">
        <v>2719</v>
      </c>
      <c r="I19" s="1865">
        <v>72.856377277599137</v>
      </c>
      <c r="J19" s="1863">
        <v>58896</v>
      </c>
      <c r="K19" s="1863">
        <v>83688</v>
      </c>
      <c r="L19" s="1863">
        <v>81210</v>
      </c>
      <c r="M19" s="1866">
        <v>97.039002007456261</v>
      </c>
      <c r="N19" s="1851"/>
      <c r="O19" s="1851"/>
      <c r="P19" s="1851"/>
      <c r="Q19" s="1851"/>
    </row>
    <row r="20" spans="1:17" s="1859" customFormat="1" ht="15.9" customHeight="1" x14ac:dyDescent="0.25">
      <c r="A20" s="1852" t="s">
        <v>533</v>
      </c>
      <c r="B20" s="1853">
        <v>1036</v>
      </c>
      <c r="C20" s="1853">
        <v>5569</v>
      </c>
      <c r="D20" s="1853">
        <v>5741</v>
      </c>
      <c r="E20" s="1854">
        <v>103.08852576764231</v>
      </c>
      <c r="F20" s="1853">
        <v>0</v>
      </c>
      <c r="G20" s="1853">
        <v>120</v>
      </c>
      <c r="H20" s="1853">
        <v>186</v>
      </c>
      <c r="I20" s="1855">
        <v>155</v>
      </c>
      <c r="J20" s="1853">
        <v>1036</v>
      </c>
      <c r="K20" s="1853">
        <v>5689</v>
      </c>
      <c r="L20" s="1853">
        <v>5927</v>
      </c>
      <c r="M20" s="1860">
        <v>104.18351204078044</v>
      </c>
      <c r="N20" s="1861"/>
      <c r="O20" s="1861"/>
      <c r="P20" s="1861"/>
      <c r="Q20" s="1861"/>
    </row>
    <row r="21" spans="1:17" ht="15.9" customHeight="1" x14ac:dyDescent="0.25">
      <c r="A21" s="1862" t="s">
        <v>534</v>
      </c>
      <c r="B21" s="1863">
        <v>1036</v>
      </c>
      <c r="C21" s="1863">
        <v>5569</v>
      </c>
      <c r="D21" s="1863">
        <v>5741</v>
      </c>
      <c r="E21" s="1864">
        <v>103.08852576764231</v>
      </c>
      <c r="F21" s="1863">
        <v>0</v>
      </c>
      <c r="G21" s="1863">
        <v>120</v>
      </c>
      <c r="H21" s="1863">
        <v>186</v>
      </c>
      <c r="I21" s="1865">
        <v>155</v>
      </c>
      <c r="J21" s="1863">
        <v>1036</v>
      </c>
      <c r="K21" s="1863">
        <v>5689</v>
      </c>
      <c r="L21" s="1863">
        <v>5927</v>
      </c>
      <c r="M21" s="1866">
        <v>104.18351204078044</v>
      </c>
      <c r="N21" s="1851"/>
      <c r="O21" s="1851"/>
      <c r="P21" s="1851"/>
      <c r="Q21" s="1851"/>
    </row>
    <row r="22" spans="1:17" s="1859" customFormat="1" ht="15.9" customHeight="1" x14ac:dyDescent="0.25">
      <c r="A22" s="1852" t="s">
        <v>539</v>
      </c>
      <c r="B22" s="1853">
        <v>155</v>
      </c>
      <c r="C22" s="1853">
        <v>88001</v>
      </c>
      <c r="D22" s="1853">
        <v>72436</v>
      </c>
      <c r="E22" s="1854">
        <v>82.312700992034181</v>
      </c>
      <c r="F22" s="1853">
        <v>0</v>
      </c>
      <c r="G22" s="1853">
        <v>6150</v>
      </c>
      <c r="H22" s="1853">
        <v>5237</v>
      </c>
      <c r="I22" s="1855">
        <v>85.154471544715449</v>
      </c>
      <c r="J22" s="1853">
        <v>155</v>
      </c>
      <c r="K22" s="1853">
        <v>94151</v>
      </c>
      <c r="L22" s="1853">
        <v>77673</v>
      </c>
      <c r="M22" s="1860">
        <v>82.498327155314328</v>
      </c>
    </row>
    <row r="23" spans="1:17" s="1859" customFormat="1" ht="15.9" customHeight="1" x14ac:dyDescent="0.25">
      <c r="A23" s="1852" t="s">
        <v>548</v>
      </c>
      <c r="B23" s="1853">
        <v>155</v>
      </c>
      <c r="C23" s="1853">
        <v>88001</v>
      </c>
      <c r="D23" s="1853">
        <v>72436</v>
      </c>
      <c r="E23" s="1854">
        <v>82.312700992034181</v>
      </c>
      <c r="F23" s="1853">
        <v>0</v>
      </c>
      <c r="G23" s="1853">
        <v>6150</v>
      </c>
      <c r="H23" s="1853">
        <v>5237</v>
      </c>
      <c r="I23" s="1855">
        <v>85.154471544715449</v>
      </c>
      <c r="J23" s="1853">
        <v>155</v>
      </c>
      <c r="K23" s="1853">
        <v>94151</v>
      </c>
      <c r="L23" s="1853">
        <v>77673</v>
      </c>
      <c r="M23" s="1860">
        <v>82.498327155314328</v>
      </c>
      <c r="N23" s="1861"/>
      <c r="O23" s="1861"/>
      <c r="P23" s="1861"/>
      <c r="Q23" s="1861"/>
    </row>
    <row r="24" spans="1:17" ht="15.9" customHeight="1" x14ac:dyDescent="0.25">
      <c r="A24" s="1862" t="s">
        <v>549</v>
      </c>
      <c r="B24" s="1863">
        <v>155</v>
      </c>
      <c r="C24" s="1863">
        <v>88001</v>
      </c>
      <c r="D24" s="1863">
        <v>72436</v>
      </c>
      <c r="E24" s="1864">
        <v>82.312700992034181</v>
      </c>
      <c r="F24" s="1863">
        <v>0</v>
      </c>
      <c r="G24" s="1863">
        <v>6150</v>
      </c>
      <c r="H24" s="1863">
        <v>5237</v>
      </c>
      <c r="I24" s="1865">
        <v>85.154471544715449</v>
      </c>
      <c r="J24" s="1863">
        <v>155</v>
      </c>
      <c r="K24" s="1863">
        <v>94151</v>
      </c>
      <c r="L24" s="1863">
        <v>77673</v>
      </c>
      <c r="M24" s="1866">
        <v>82.498327155314328</v>
      </c>
      <c r="N24" s="1851"/>
      <c r="O24" s="1851"/>
      <c r="P24" s="1851"/>
      <c r="Q24" s="1851"/>
    </row>
    <row r="25" spans="1:17" ht="15.9" customHeight="1" x14ac:dyDescent="0.25">
      <c r="A25" s="1852" t="s">
        <v>550</v>
      </c>
      <c r="B25" s="1863">
        <v>1847</v>
      </c>
      <c r="C25" s="1863">
        <v>2548</v>
      </c>
      <c r="D25" s="1863">
        <v>2117</v>
      </c>
      <c r="E25" s="1864">
        <v>83.084772370486661</v>
      </c>
      <c r="F25" s="1863">
        <v>780</v>
      </c>
      <c r="G25" s="1863">
        <v>816</v>
      </c>
      <c r="H25" s="1863">
        <v>786</v>
      </c>
      <c r="I25" s="1865">
        <v>96.32352941176471</v>
      </c>
      <c r="J25" s="1863">
        <v>2627</v>
      </c>
      <c r="K25" s="1863">
        <v>3364</v>
      </c>
      <c r="L25" s="1863">
        <v>2903</v>
      </c>
      <c r="M25" s="1866">
        <v>86.296076099881091</v>
      </c>
    </row>
    <row r="26" spans="1:17" s="1859" customFormat="1" ht="15.9" customHeight="1" x14ac:dyDescent="0.25">
      <c r="A26" s="1852" t="s">
        <v>551</v>
      </c>
      <c r="B26" s="1853">
        <v>1347</v>
      </c>
      <c r="C26" s="1853">
        <v>1432</v>
      </c>
      <c r="D26" s="1853">
        <v>1007</v>
      </c>
      <c r="E26" s="1854">
        <v>70.321229050279328</v>
      </c>
      <c r="F26" s="1853">
        <v>780</v>
      </c>
      <c r="G26" s="1853">
        <v>816</v>
      </c>
      <c r="H26" s="1853">
        <v>786</v>
      </c>
      <c r="I26" s="1855">
        <v>96.32352941176471</v>
      </c>
      <c r="J26" s="1853">
        <v>2127</v>
      </c>
      <c r="K26" s="1853">
        <v>2248</v>
      </c>
      <c r="L26" s="1853">
        <v>1793</v>
      </c>
      <c r="M26" s="1860">
        <v>79.759786476868328</v>
      </c>
      <c r="N26" s="1861"/>
      <c r="O26" s="1861"/>
      <c r="P26" s="1861"/>
      <c r="Q26" s="1861"/>
    </row>
    <row r="27" spans="1:17" ht="15.9" customHeight="1" x14ac:dyDescent="0.25">
      <c r="A27" s="1862" t="s">
        <v>552</v>
      </c>
      <c r="B27" s="1863">
        <v>1347</v>
      </c>
      <c r="C27" s="1863">
        <v>1432</v>
      </c>
      <c r="D27" s="1863">
        <v>1007</v>
      </c>
      <c r="E27" s="1864">
        <v>70.321229050279328</v>
      </c>
      <c r="F27" s="1863">
        <v>780</v>
      </c>
      <c r="G27" s="1863">
        <v>816</v>
      </c>
      <c r="H27" s="1863">
        <v>786</v>
      </c>
      <c r="I27" s="1865">
        <v>96.32352941176471</v>
      </c>
      <c r="J27" s="1863">
        <v>2127</v>
      </c>
      <c r="K27" s="1863">
        <v>2248</v>
      </c>
      <c r="L27" s="1863">
        <v>1793</v>
      </c>
      <c r="M27" s="1866">
        <v>79.759786476868328</v>
      </c>
      <c r="N27" s="1851"/>
      <c r="O27" s="1851"/>
      <c r="P27" s="1851"/>
      <c r="Q27" s="1851"/>
    </row>
    <row r="28" spans="1:17" s="1859" customFormat="1" ht="15.9" customHeight="1" x14ac:dyDescent="0.25">
      <c r="A28" s="1852" t="s">
        <v>559</v>
      </c>
      <c r="B28" s="1853">
        <v>500</v>
      </c>
      <c r="C28" s="1853">
        <v>1116</v>
      </c>
      <c r="D28" s="1853">
        <v>1110</v>
      </c>
      <c r="E28" s="1854">
        <v>99.462365591397855</v>
      </c>
      <c r="F28" s="1853">
        <v>0</v>
      </c>
      <c r="G28" s="1853">
        <v>0</v>
      </c>
      <c r="H28" s="1853">
        <v>0</v>
      </c>
      <c r="I28" s="1855">
        <v>0</v>
      </c>
      <c r="J28" s="1853">
        <v>500</v>
      </c>
      <c r="K28" s="1853">
        <v>1116</v>
      </c>
      <c r="L28" s="1853">
        <v>1110</v>
      </c>
      <c r="M28" s="1860">
        <v>99.462365591397855</v>
      </c>
      <c r="N28" s="1861"/>
      <c r="O28" s="1861"/>
      <c r="P28" s="1861"/>
      <c r="Q28" s="1861"/>
    </row>
    <row r="29" spans="1:17" s="1859" customFormat="1" ht="15.9" customHeight="1" x14ac:dyDescent="0.25">
      <c r="A29" s="1852" t="s">
        <v>560</v>
      </c>
      <c r="B29" s="1853">
        <v>500</v>
      </c>
      <c r="C29" s="1853">
        <v>1116</v>
      </c>
      <c r="D29" s="1853">
        <v>1110</v>
      </c>
      <c r="E29" s="1854">
        <v>99.462365591397855</v>
      </c>
      <c r="F29" s="1853">
        <v>0</v>
      </c>
      <c r="G29" s="1853">
        <v>0</v>
      </c>
      <c r="H29" s="1853">
        <v>0</v>
      </c>
      <c r="I29" s="1855">
        <v>0</v>
      </c>
      <c r="J29" s="1853">
        <v>500</v>
      </c>
      <c r="K29" s="1853">
        <v>1116</v>
      </c>
      <c r="L29" s="1853">
        <v>1110</v>
      </c>
      <c r="M29" s="1860">
        <v>99.462365591397855</v>
      </c>
      <c r="N29" s="1861"/>
      <c r="O29" s="1861"/>
      <c r="P29" s="1861"/>
      <c r="Q29" s="1861"/>
    </row>
    <row r="30" spans="1:17" ht="15.9" customHeight="1" x14ac:dyDescent="0.25">
      <c r="A30" s="1862" t="s">
        <v>561</v>
      </c>
      <c r="B30" s="1863">
        <v>38749</v>
      </c>
      <c r="C30" s="1863">
        <v>91964</v>
      </c>
      <c r="D30" s="1863">
        <v>115038</v>
      </c>
      <c r="E30" s="1864">
        <v>125.09025270758123</v>
      </c>
      <c r="F30" s="1863">
        <v>1057</v>
      </c>
      <c r="G30" s="1863">
        <v>7503</v>
      </c>
      <c r="H30" s="1863">
        <v>8442</v>
      </c>
      <c r="I30" s="1865">
        <v>112.51499400239904</v>
      </c>
      <c r="J30" s="1863">
        <v>39806</v>
      </c>
      <c r="K30" s="1863">
        <v>99467</v>
      </c>
      <c r="L30" s="1863">
        <v>123480</v>
      </c>
      <c r="M30" s="1866">
        <v>124.14167512843454</v>
      </c>
      <c r="N30" s="1851"/>
      <c r="O30" s="1851"/>
      <c r="P30" s="1851"/>
      <c r="Q30" s="1851"/>
    </row>
    <row r="31" spans="1:17" s="1859" customFormat="1" ht="15.9" customHeight="1" x14ac:dyDescent="0.25">
      <c r="A31" s="1852" t="s">
        <v>562</v>
      </c>
      <c r="B31" s="1853">
        <v>3386</v>
      </c>
      <c r="C31" s="1853">
        <v>3413</v>
      </c>
      <c r="D31" s="1853">
        <v>10050</v>
      </c>
      <c r="E31" s="1854">
        <v>294.46234983885142</v>
      </c>
      <c r="F31" s="1853">
        <v>135</v>
      </c>
      <c r="G31" s="1853">
        <v>4824</v>
      </c>
      <c r="H31" s="1853">
        <v>4515</v>
      </c>
      <c r="I31" s="1855">
        <v>93.594527363184071</v>
      </c>
      <c r="J31" s="1853">
        <v>3521</v>
      </c>
      <c r="K31" s="1853">
        <v>8237</v>
      </c>
      <c r="L31" s="1853">
        <v>14565</v>
      </c>
      <c r="M31" s="1860">
        <v>176.82408643923759</v>
      </c>
      <c r="N31" s="1861"/>
      <c r="O31" s="1861"/>
      <c r="P31" s="1861"/>
      <c r="Q31" s="1861"/>
    </row>
    <row r="32" spans="1:17" ht="15.9" customHeight="1" x14ac:dyDescent="0.25">
      <c r="A32" s="1862" t="s">
        <v>563</v>
      </c>
      <c r="B32" s="1863">
        <v>3386</v>
      </c>
      <c r="C32" s="1863">
        <v>3225</v>
      </c>
      <c r="D32" s="1863">
        <v>9895</v>
      </c>
      <c r="E32" s="1864">
        <v>306.82170542635657</v>
      </c>
      <c r="F32" s="1863">
        <v>135</v>
      </c>
      <c r="G32" s="1863">
        <v>335</v>
      </c>
      <c r="H32" s="1863">
        <v>26</v>
      </c>
      <c r="I32" s="1865">
        <v>7.7611940298507456</v>
      </c>
      <c r="J32" s="1863">
        <v>3521</v>
      </c>
      <c r="K32" s="1863">
        <v>3560</v>
      </c>
      <c r="L32" s="1863">
        <v>9921</v>
      </c>
      <c r="M32" s="1866">
        <v>278.67977528089887</v>
      </c>
      <c r="N32" s="1851"/>
      <c r="O32" s="1851"/>
      <c r="P32" s="1851"/>
      <c r="Q32" s="1851"/>
    </row>
    <row r="33" spans="1:17" ht="15.9" customHeight="1" x14ac:dyDescent="0.25">
      <c r="A33" s="1862" t="s">
        <v>564</v>
      </c>
      <c r="B33" s="1863">
        <v>0</v>
      </c>
      <c r="C33" s="1863">
        <v>188</v>
      </c>
      <c r="D33" s="1863">
        <v>155</v>
      </c>
      <c r="E33" s="1864">
        <v>82.446808510638306</v>
      </c>
      <c r="F33" s="1863">
        <v>0</v>
      </c>
      <c r="G33" s="1863">
        <v>4489</v>
      </c>
      <c r="H33" s="1863">
        <v>4489</v>
      </c>
      <c r="I33" s="1865">
        <v>100</v>
      </c>
      <c r="J33" s="1863">
        <v>0</v>
      </c>
      <c r="K33" s="1863">
        <v>4677</v>
      </c>
      <c r="L33" s="1863">
        <v>4644</v>
      </c>
      <c r="M33" s="1866">
        <v>99.294419499679279</v>
      </c>
      <c r="N33" s="1851"/>
      <c r="O33" s="1851"/>
      <c r="P33" s="1851"/>
      <c r="Q33" s="1851"/>
    </row>
    <row r="34" spans="1:17" ht="15.9" customHeight="1" x14ac:dyDescent="0.25">
      <c r="A34" s="1852" t="s">
        <v>1695</v>
      </c>
      <c r="B34" s="1863">
        <v>16793</v>
      </c>
      <c r="C34" s="1863">
        <v>32322</v>
      </c>
      <c r="D34" s="1863">
        <v>38342</v>
      </c>
      <c r="E34" s="1864">
        <v>118.62508508136872</v>
      </c>
      <c r="F34" s="1863">
        <v>484</v>
      </c>
      <c r="G34" s="1863">
        <v>1530</v>
      </c>
      <c r="H34" s="1863">
        <v>2996</v>
      </c>
      <c r="I34" s="1865">
        <v>195.81699346405227</v>
      </c>
      <c r="J34" s="1863">
        <v>17277</v>
      </c>
      <c r="K34" s="1863">
        <v>33852</v>
      </c>
      <c r="L34" s="1863">
        <v>41338</v>
      </c>
      <c r="M34" s="1866">
        <v>122.11390759777856</v>
      </c>
      <c r="N34" s="1851"/>
      <c r="O34" s="1851"/>
      <c r="P34" s="1851"/>
      <c r="Q34" s="1851"/>
    </row>
    <row r="35" spans="1:17" ht="15.9" customHeight="1" x14ac:dyDescent="0.25">
      <c r="A35" s="1862" t="s">
        <v>566</v>
      </c>
      <c r="B35" s="1863">
        <v>6473</v>
      </c>
      <c r="C35" s="1863">
        <v>21364</v>
      </c>
      <c r="D35" s="1863">
        <v>27163</v>
      </c>
      <c r="E35" s="1864">
        <v>127.14379329713536</v>
      </c>
      <c r="F35" s="1863">
        <v>268</v>
      </c>
      <c r="G35" s="1863">
        <v>1016</v>
      </c>
      <c r="H35" s="1863">
        <v>412</v>
      </c>
      <c r="I35" s="1865">
        <v>40.551181102362207</v>
      </c>
      <c r="J35" s="1863">
        <v>6741</v>
      </c>
      <c r="K35" s="1863">
        <v>22380</v>
      </c>
      <c r="L35" s="1863">
        <v>27575</v>
      </c>
      <c r="M35" s="1866">
        <v>123.21268990169794</v>
      </c>
      <c r="N35" s="1851"/>
      <c r="O35" s="1851"/>
      <c r="P35" s="1851"/>
      <c r="Q35" s="1851"/>
    </row>
    <row r="36" spans="1:17" s="1859" customFormat="1" ht="15.9" customHeight="1" x14ac:dyDescent="0.25">
      <c r="A36" s="1852" t="s">
        <v>567</v>
      </c>
      <c r="B36" s="1853">
        <v>10320</v>
      </c>
      <c r="C36" s="1853">
        <v>10958</v>
      </c>
      <c r="D36" s="1853">
        <v>11179</v>
      </c>
      <c r="E36" s="1854">
        <v>102.0167913852893</v>
      </c>
      <c r="F36" s="1853">
        <v>216</v>
      </c>
      <c r="G36" s="1853">
        <v>514</v>
      </c>
      <c r="H36" s="1853">
        <v>2584</v>
      </c>
      <c r="I36" s="1855">
        <v>502.72373540856029</v>
      </c>
      <c r="J36" s="1853">
        <v>10536</v>
      </c>
      <c r="K36" s="1853">
        <v>11472</v>
      </c>
      <c r="L36" s="1853">
        <v>13763</v>
      </c>
      <c r="M36" s="1860">
        <v>119.97036262203626</v>
      </c>
      <c r="N36" s="1861"/>
      <c r="O36" s="1861"/>
      <c r="P36" s="1861"/>
      <c r="Q36" s="1861"/>
    </row>
    <row r="37" spans="1:17" ht="15.9" customHeight="1" x14ac:dyDescent="0.25">
      <c r="A37" s="1862" t="s">
        <v>569</v>
      </c>
      <c r="B37" s="1863">
        <v>2297</v>
      </c>
      <c r="C37" s="1863">
        <v>2541</v>
      </c>
      <c r="D37" s="1863">
        <v>33701</v>
      </c>
      <c r="E37" s="1864">
        <v>1326.2888626524991</v>
      </c>
      <c r="F37" s="1863">
        <v>38</v>
      </c>
      <c r="G37" s="1863">
        <v>38</v>
      </c>
      <c r="H37" s="1863">
        <v>65</v>
      </c>
      <c r="I37" s="1865">
        <v>171.05263157894737</v>
      </c>
      <c r="J37" s="1863">
        <v>2335</v>
      </c>
      <c r="K37" s="1863">
        <v>2579</v>
      </c>
      <c r="L37" s="1863">
        <v>33766</v>
      </c>
      <c r="M37" s="1866">
        <v>1309.2671578131058</v>
      </c>
      <c r="N37" s="1851"/>
      <c r="O37" s="1851"/>
      <c r="P37" s="1851"/>
      <c r="Q37" s="1851"/>
    </row>
    <row r="38" spans="1:17" s="1859" customFormat="1" ht="15.9" customHeight="1" x14ac:dyDescent="0.25">
      <c r="A38" s="1852" t="s">
        <v>572</v>
      </c>
      <c r="B38" s="1853">
        <v>2297</v>
      </c>
      <c r="C38" s="1853">
        <v>2541</v>
      </c>
      <c r="D38" s="1853">
        <v>33701</v>
      </c>
      <c r="E38" s="1854">
        <v>1326.2888626524991</v>
      </c>
      <c r="F38" s="1853">
        <v>38</v>
      </c>
      <c r="G38" s="1853">
        <v>38</v>
      </c>
      <c r="H38" s="1853">
        <v>65</v>
      </c>
      <c r="I38" s="1855">
        <v>171.05263157894737</v>
      </c>
      <c r="J38" s="1853">
        <v>2335</v>
      </c>
      <c r="K38" s="1853">
        <v>2579</v>
      </c>
      <c r="L38" s="1853">
        <v>33766</v>
      </c>
      <c r="M38" s="1860">
        <v>1309.2671578131058</v>
      </c>
      <c r="N38" s="1861"/>
      <c r="O38" s="1861"/>
      <c r="P38" s="1861"/>
      <c r="Q38" s="1861"/>
    </row>
    <row r="39" spans="1:17" ht="15.9" customHeight="1" x14ac:dyDescent="0.25">
      <c r="A39" s="1862" t="s">
        <v>583</v>
      </c>
      <c r="B39" s="1863">
        <v>680</v>
      </c>
      <c r="C39" s="1863">
        <v>675</v>
      </c>
      <c r="D39" s="1863">
        <v>360</v>
      </c>
      <c r="E39" s="1864">
        <v>53.333333333333336</v>
      </c>
      <c r="F39" s="1863">
        <v>0</v>
      </c>
      <c r="G39" s="1863">
        <v>0</v>
      </c>
      <c r="H39" s="1863">
        <v>0</v>
      </c>
      <c r="I39" s="1865">
        <v>0</v>
      </c>
      <c r="J39" s="1863">
        <v>680</v>
      </c>
      <c r="K39" s="1863">
        <v>675</v>
      </c>
      <c r="L39" s="1863">
        <v>360</v>
      </c>
      <c r="M39" s="1866">
        <v>53.333333333333336</v>
      </c>
      <c r="N39" s="1851"/>
      <c r="O39" s="1851"/>
      <c r="P39" s="1851"/>
      <c r="Q39" s="1851"/>
    </row>
    <row r="40" spans="1:17" ht="15.9" customHeight="1" x14ac:dyDescent="0.25">
      <c r="A40" s="1862" t="s">
        <v>585</v>
      </c>
      <c r="B40" s="1863">
        <v>680</v>
      </c>
      <c r="C40" s="1863">
        <v>675</v>
      </c>
      <c r="D40" s="1863">
        <v>360</v>
      </c>
      <c r="E40" s="1864">
        <v>53.333333333333336</v>
      </c>
      <c r="F40" s="1863">
        <v>0</v>
      </c>
      <c r="G40" s="1863">
        <v>0</v>
      </c>
      <c r="H40" s="1863">
        <v>0</v>
      </c>
      <c r="I40" s="1865">
        <v>0</v>
      </c>
      <c r="J40" s="1863">
        <v>680</v>
      </c>
      <c r="K40" s="1863">
        <v>675</v>
      </c>
      <c r="L40" s="1863">
        <v>360</v>
      </c>
      <c r="M40" s="1866">
        <v>53.333333333333336</v>
      </c>
      <c r="N40" s="1851"/>
      <c r="O40" s="1851"/>
      <c r="P40" s="1851"/>
      <c r="Q40" s="1851"/>
    </row>
    <row r="41" spans="1:17" ht="15.9" customHeight="1" x14ac:dyDescent="0.25">
      <c r="A41" s="1862" t="s">
        <v>587</v>
      </c>
      <c r="B41" s="1863">
        <v>11627</v>
      </c>
      <c r="C41" s="1863">
        <v>41795</v>
      </c>
      <c r="D41" s="1863">
        <v>22745</v>
      </c>
      <c r="E41" s="1864">
        <v>54.420385213542289</v>
      </c>
      <c r="F41" s="1863">
        <v>400</v>
      </c>
      <c r="G41" s="1863">
        <v>1045</v>
      </c>
      <c r="H41" s="1863">
        <v>792</v>
      </c>
      <c r="I41" s="1865">
        <v>75.789473684210535</v>
      </c>
      <c r="J41" s="1863">
        <v>12027</v>
      </c>
      <c r="K41" s="1863">
        <v>42840</v>
      </c>
      <c r="L41" s="1863">
        <v>23537</v>
      </c>
      <c r="M41" s="1866">
        <v>54.941643323996267</v>
      </c>
    </row>
    <row r="42" spans="1:17" ht="15.9" customHeight="1" x14ac:dyDescent="0.25">
      <c r="A42" s="1862" t="s">
        <v>1696</v>
      </c>
      <c r="B42" s="1863">
        <v>3418</v>
      </c>
      <c r="C42" s="1863">
        <v>3428</v>
      </c>
      <c r="D42" s="1863">
        <v>3264</v>
      </c>
      <c r="E42" s="1864">
        <v>95.215869311551927</v>
      </c>
      <c r="F42" s="1863">
        <v>400</v>
      </c>
      <c r="G42" s="1863">
        <v>653</v>
      </c>
      <c r="H42" s="1863">
        <v>638</v>
      </c>
      <c r="I42" s="1865">
        <v>97.702909647779478</v>
      </c>
      <c r="J42" s="1863">
        <v>3818</v>
      </c>
      <c r="K42" s="1863">
        <v>4081</v>
      </c>
      <c r="L42" s="1863">
        <v>3902</v>
      </c>
      <c r="M42" s="1866">
        <v>95.613820142122023</v>
      </c>
      <c r="N42" s="1851"/>
      <c r="O42" s="1851"/>
      <c r="P42" s="1851"/>
      <c r="Q42" s="1851"/>
    </row>
    <row r="43" spans="1:17" s="1859" customFormat="1" ht="15.9" customHeight="1" x14ac:dyDescent="0.25">
      <c r="A43" s="1852" t="s">
        <v>1697</v>
      </c>
      <c r="B43" s="1853">
        <v>8160</v>
      </c>
      <c r="C43" s="1853">
        <v>38193</v>
      </c>
      <c r="D43" s="1853">
        <v>19351</v>
      </c>
      <c r="E43" s="1854">
        <v>50.666352472966246</v>
      </c>
      <c r="F43" s="1853">
        <v>0</v>
      </c>
      <c r="G43" s="1853">
        <v>389</v>
      </c>
      <c r="H43" s="1853">
        <v>151</v>
      </c>
      <c r="I43" s="1855">
        <v>38.817480719794347</v>
      </c>
      <c r="J43" s="1853">
        <v>8160</v>
      </c>
      <c r="K43" s="1853">
        <v>38582</v>
      </c>
      <c r="L43" s="1853">
        <v>19502</v>
      </c>
      <c r="M43" s="1860">
        <v>50.546887149447926</v>
      </c>
      <c r="N43" s="1861"/>
      <c r="O43" s="1861"/>
      <c r="P43" s="1861"/>
      <c r="Q43" s="1861"/>
    </row>
    <row r="44" spans="1:17" ht="15.9" customHeight="1" x14ac:dyDescent="0.25">
      <c r="A44" s="1862" t="s">
        <v>593</v>
      </c>
      <c r="B44" s="1863">
        <v>49</v>
      </c>
      <c r="C44" s="1863">
        <v>174</v>
      </c>
      <c r="D44" s="1863">
        <v>130</v>
      </c>
      <c r="E44" s="1864">
        <v>74.712643678160916</v>
      </c>
      <c r="F44" s="1863">
        <v>0</v>
      </c>
      <c r="G44" s="1863">
        <v>3</v>
      </c>
      <c r="H44" s="1863">
        <v>3</v>
      </c>
      <c r="I44" s="1865">
        <v>100</v>
      </c>
      <c r="J44" s="1863">
        <v>49</v>
      </c>
      <c r="K44" s="1863">
        <v>177</v>
      </c>
      <c r="L44" s="1863">
        <v>133</v>
      </c>
      <c r="M44" s="1866">
        <v>75.141242937853107</v>
      </c>
      <c r="N44" s="1851"/>
      <c r="O44" s="1851"/>
      <c r="P44" s="1851"/>
      <c r="Q44" s="1851"/>
    </row>
    <row r="45" spans="1:17" s="1859" customFormat="1" ht="15.9" customHeight="1" x14ac:dyDescent="0.25">
      <c r="A45" s="1852" t="s">
        <v>594</v>
      </c>
      <c r="B45" s="1853">
        <v>3966</v>
      </c>
      <c r="C45" s="1853">
        <v>11218</v>
      </c>
      <c r="D45" s="1853">
        <v>9840</v>
      </c>
      <c r="E45" s="1854">
        <v>87.716170440363712</v>
      </c>
      <c r="F45" s="1853">
        <v>0</v>
      </c>
      <c r="G45" s="1853">
        <v>66</v>
      </c>
      <c r="H45" s="1853">
        <v>74</v>
      </c>
      <c r="I45" s="1855">
        <v>112.12121212121211</v>
      </c>
      <c r="J45" s="1853">
        <v>3966</v>
      </c>
      <c r="K45" s="1853">
        <v>11284</v>
      </c>
      <c r="L45" s="1853">
        <v>9914</v>
      </c>
      <c r="M45" s="1860">
        <v>87.858915278270118</v>
      </c>
      <c r="N45" s="1861"/>
      <c r="O45" s="1861"/>
      <c r="P45" s="1861"/>
      <c r="Q45" s="1861"/>
    </row>
    <row r="46" spans="1:17" s="1859" customFormat="1" ht="15.9" customHeight="1" x14ac:dyDescent="0.25">
      <c r="A46" s="1852" t="s">
        <v>595</v>
      </c>
      <c r="B46" s="1853">
        <v>3966</v>
      </c>
      <c r="C46" s="1853">
        <v>11218</v>
      </c>
      <c r="D46" s="1853">
        <v>9840</v>
      </c>
      <c r="E46" s="1854">
        <v>87.716170440363712</v>
      </c>
      <c r="F46" s="1853">
        <v>0</v>
      </c>
      <c r="G46" s="1853">
        <v>66</v>
      </c>
      <c r="H46" s="1853">
        <v>74</v>
      </c>
      <c r="I46" s="1855">
        <v>112.12121212121211</v>
      </c>
      <c r="J46" s="1853">
        <v>3966</v>
      </c>
      <c r="K46" s="1853">
        <v>11284</v>
      </c>
      <c r="L46" s="1853">
        <v>9914</v>
      </c>
      <c r="M46" s="1860">
        <v>87.858915278270118</v>
      </c>
      <c r="N46" s="1861"/>
      <c r="O46" s="1861"/>
      <c r="P46" s="1861"/>
      <c r="Q46" s="1861"/>
    </row>
    <row r="47" spans="1:17" ht="15.9" customHeight="1" x14ac:dyDescent="0.25">
      <c r="A47" s="1862" t="s">
        <v>596</v>
      </c>
      <c r="B47" s="1863">
        <v>39754</v>
      </c>
      <c r="C47" s="1863">
        <v>53832</v>
      </c>
      <c r="D47" s="1863">
        <v>81612</v>
      </c>
      <c r="E47" s="1864">
        <v>151.60499331252785</v>
      </c>
      <c r="F47" s="1863">
        <v>337</v>
      </c>
      <c r="G47" s="1863">
        <v>3251</v>
      </c>
      <c r="H47" s="1863">
        <v>8537</v>
      </c>
      <c r="I47" s="1865">
        <v>262.59612426945552</v>
      </c>
      <c r="J47" s="1863">
        <v>40091</v>
      </c>
      <c r="K47" s="1863">
        <v>57083</v>
      </c>
      <c r="L47" s="1863">
        <v>90149</v>
      </c>
      <c r="M47" s="1866">
        <v>157.92617767111048</v>
      </c>
      <c r="N47" s="1851"/>
      <c r="O47" s="1851"/>
      <c r="P47" s="1851"/>
      <c r="Q47" s="1851"/>
    </row>
    <row r="48" spans="1:17" s="1859" customFormat="1" ht="15.9" customHeight="1" x14ac:dyDescent="0.25">
      <c r="A48" s="1852" t="s">
        <v>597</v>
      </c>
      <c r="B48" s="1853">
        <v>0</v>
      </c>
      <c r="C48" s="1853">
        <v>0</v>
      </c>
      <c r="D48" s="1853">
        <v>6</v>
      </c>
      <c r="E48" s="1854">
        <v>0</v>
      </c>
      <c r="F48" s="1853">
        <v>0</v>
      </c>
      <c r="G48" s="1853">
        <v>0</v>
      </c>
      <c r="H48" s="1853">
        <v>0</v>
      </c>
      <c r="I48" s="1855">
        <v>0</v>
      </c>
      <c r="J48" s="1853">
        <v>0</v>
      </c>
      <c r="K48" s="1853">
        <v>0</v>
      </c>
      <c r="L48" s="1853">
        <v>6</v>
      </c>
      <c r="M48" s="1860">
        <v>0</v>
      </c>
      <c r="N48" s="1861"/>
      <c r="O48" s="1861"/>
      <c r="P48" s="1861"/>
      <c r="Q48" s="1861"/>
    </row>
    <row r="49" spans="1:17" ht="15.9" customHeight="1" x14ac:dyDescent="0.25">
      <c r="A49" s="1862" t="s">
        <v>598</v>
      </c>
      <c r="B49" s="1863">
        <v>0</v>
      </c>
      <c r="C49" s="1863">
        <v>0</v>
      </c>
      <c r="D49" s="1863">
        <v>6</v>
      </c>
      <c r="E49" s="1864">
        <v>0</v>
      </c>
      <c r="F49" s="1863">
        <v>0</v>
      </c>
      <c r="G49" s="1863">
        <v>0</v>
      </c>
      <c r="H49" s="1863">
        <v>0</v>
      </c>
      <c r="I49" s="1865">
        <v>0</v>
      </c>
      <c r="J49" s="1863">
        <v>0</v>
      </c>
      <c r="K49" s="1863">
        <v>0</v>
      </c>
      <c r="L49" s="1863">
        <v>6</v>
      </c>
      <c r="M49" s="1866">
        <v>0</v>
      </c>
      <c r="N49" s="1851"/>
      <c r="O49" s="1851"/>
      <c r="P49" s="1851"/>
      <c r="Q49" s="1851"/>
    </row>
    <row r="50" spans="1:17" s="1859" customFormat="1" ht="15.9" customHeight="1" x14ac:dyDescent="0.25">
      <c r="A50" s="1852" t="s">
        <v>601</v>
      </c>
      <c r="B50" s="1853">
        <v>6013</v>
      </c>
      <c r="C50" s="1853">
        <v>12122</v>
      </c>
      <c r="D50" s="1853">
        <v>16002</v>
      </c>
      <c r="E50" s="1854">
        <v>132.00791948523346</v>
      </c>
      <c r="F50" s="1853">
        <v>0</v>
      </c>
      <c r="G50" s="1853">
        <v>1668</v>
      </c>
      <c r="H50" s="1853">
        <v>2750</v>
      </c>
      <c r="I50" s="1855">
        <v>164.86810551558753</v>
      </c>
      <c r="J50" s="1853">
        <v>6013</v>
      </c>
      <c r="K50" s="1853">
        <v>13790</v>
      </c>
      <c r="L50" s="1853">
        <v>18752</v>
      </c>
      <c r="M50" s="1860">
        <v>135.98259608411894</v>
      </c>
    </row>
    <row r="51" spans="1:17" ht="15.9" customHeight="1" x14ac:dyDescent="0.25">
      <c r="A51" s="1862" t="s">
        <v>602</v>
      </c>
      <c r="B51" s="1863">
        <v>6013</v>
      </c>
      <c r="C51" s="1863">
        <v>12122</v>
      </c>
      <c r="D51" s="1863">
        <v>16002</v>
      </c>
      <c r="E51" s="1864">
        <v>132.00791948523346</v>
      </c>
      <c r="F51" s="1863">
        <v>0</v>
      </c>
      <c r="G51" s="1863">
        <v>1668</v>
      </c>
      <c r="H51" s="1863">
        <v>2750</v>
      </c>
      <c r="I51" s="1865">
        <v>164.86810551558753</v>
      </c>
      <c r="J51" s="1863">
        <v>6013</v>
      </c>
      <c r="K51" s="1863">
        <v>13790</v>
      </c>
      <c r="L51" s="1863">
        <v>18752</v>
      </c>
      <c r="M51" s="1866">
        <v>135.98259608411894</v>
      </c>
      <c r="N51" s="1851"/>
      <c r="O51" s="1851"/>
      <c r="P51" s="1851"/>
      <c r="Q51" s="1851"/>
    </row>
    <row r="52" spans="1:17" s="1859" customFormat="1" ht="15.9" customHeight="1" x14ac:dyDescent="0.25">
      <c r="A52" s="1852" t="s">
        <v>603</v>
      </c>
      <c r="B52" s="1853">
        <v>17723</v>
      </c>
      <c r="C52" s="1853">
        <v>20529</v>
      </c>
      <c r="D52" s="1853">
        <v>28264</v>
      </c>
      <c r="E52" s="1854">
        <v>137.67840615714354</v>
      </c>
      <c r="F52" s="1853">
        <v>305</v>
      </c>
      <c r="G52" s="1853">
        <v>1158</v>
      </c>
      <c r="H52" s="1853">
        <v>4431</v>
      </c>
      <c r="I52" s="1855">
        <v>382.64248704663208</v>
      </c>
      <c r="J52" s="1853">
        <v>18028</v>
      </c>
      <c r="K52" s="1853">
        <v>21687</v>
      </c>
      <c r="L52" s="1853">
        <v>32695</v>
      </c>
      <c r="M52" s="1860">
        <v>150.75851892839026</v>
      </c>
      <c r="N52" s="1861"/>
      <c r="O52" s="1861"/>
      <c r="P52" s="1861"/>
      <c r="Q52" s="1861"/>
    </row>
    <row r="53" spans="1:17" ht="15.9" customHeight="1" x14ac:dyDescent="0.25">
      <c r="A53" s="1862" t="s">
        <v>604</v>
      </c>
      <c r="B53" s="1863">
        <v>17723</v>
      </c>
      <c r="C53" s="1863">
        <v>20529</v>
      </c>
      <c r="D53" s="1863">
        <v>28264</v>
      </c>
      <c r="E53" s="1864">
        <v>137.67840615714354</v>
      </c>
      <c r="F53" s="1863">
        <v>305</v>
      </c>
      <c r="G53" s="1863">
        <v>1158</v>
      </c>
      <c r="H53" s="1863">
        <v>4431</v>
      </c>
      <c r="I53" s="1865">
        <v>382.64248704663208</v>
      </c>
      <c r="J53" s="1863">
        <v>18028</v>
      </c>
      <c r="K53" s="1863">
        <v>21687</v>
      </c>
      <c r="L53" s="1863">
        <v>32695</v>
      </c>
      <c r="M53" s="1866">
        <v>150.75851892839026</v>
      </c>
    </row>
    <row r="54" spans="1:17" s="1859" customFormat="1" ht="15.9" customHeight="1" x14ac:dyDescent="0.25">
      <c r="A54" s="1852" t="s">
        <v>605</v>
      </c>
      <c r="B54" s="1853">
        <v>1497</v>
      </c>
      <c r="C54" s="1853">
        <v>2356</v>
      </c>
      <c r="D54" s="1853">
        <v>2256</v>
      </c>
      <c r="E54" s="1854">
        <v>95.755517826825127</v>
      </c>
      <c r="F54" s="1853">
        <v>0</v>
      </c>
      <c r="G54" s="1853">
        <v>52</v>
      </c>
      <c r="H54" s="1853">
        <v>52</v>
      </c>
      <c r="I54" s="1855">
        <v>100</v>
      </c>
      <c r="J54" s="1853">
        <v>1497</v>
      </c>
      <c r="K54" s="1853">
        <v>2408</v>
      </c>
      <c r="L54" s="1853">
        <v>2308</v>
      </c>
      <c r="M54" s="1860">
        <v>95.847176079734226</v>
      </c>
      <c r="N54" s="1861"/>
      <c r="O54" s="1861"/>
      <c r="P54" s="1861"/>
      <c r="Q54" s="1861"/>
    </row>
    <row r="55" spans="1:17" s="1859" customFormat="1" ht="15.9" customHeight="1" x14ac:dyDescent="0.25">
      <c r="A55" s="1852" t="s">
        <v>606</v>
      </c>
      <c r="B55" s="1853">
        <v>1497</v>
      </c>
      <c r="C55" s="1853">
        <v>2356</v>
      </c>
      <c r="D55" s="1853">
        <v>2256</v>
      </c>
      <c r="E55" s="1854">
        <v>95.755517826825127</v>
      </c>
      <c r="F55" s="1853">
        <v>0</v>
      </c>
      <c r="G55" s="1853">
        <v>52</v>
      </c>
      <c r="H55" s="1853">
        <v>52</v>
      </c>
      <c r="I55" s="1855">
        <v>100</v>
      </c>
      <c r="J55" s="1853">
        <v>1497</v>
      </c>
      <c r="K55" s="1853">
        <v>2408</v>
      </c>
      <c r="L55" s="1853">
        <v>2308</v>
      </c>
      <c r="M55" s="1860">
        <v>95.847176079734226</v>
      </c>
      <c r="N55" s="1861"/>
      <c r="O55" s="1861"/>
      <c r="P55" s="1861"/>
      <c r="Q55" s="1861"/>
    </row>
    <row r="56" spans="1:17" ht="15.9" customHeight="1" x14ac:dyDescent="0.25">
      <c r="A56" s="1862" t="s">
        <v>607</v>
      </c>
      <c r="B56" s="1863">
        <v>14521</v>
      </c>
      <c r="C56" s="1863">
        <v>18825</v>
      </c>
      <c r="D56" s="1863">
        <v>35084</v>
      </c>
      <c r="E56" s="1864">
        <v>186.3691899070385</v>
      </c>
      <c r="F56" s="1863">
        <v>32</v>
      </c>
      <c r="G56" s="1863">
        <v>373</v>
      </c>
      <c r="H56" s="1863">
        <v>1304</v>
      </c>
      <c r="I56" s="1865">
        <v>349.59785522788206</v>
      </c>
      <c r="J56" s="1863">
        <v>14553</v>
      </c>
      <c r="K56" s="1863">
        <v>19198</v>
      </c>
      <c r="L56" s="1863">
        <v>36388</v>
      </c>
      <c r="M56" s="1866">
        <v>189.54057714345245</v>
      </c>
      <c r="N56" s="1851"/>
      <c r="O56" s="1851"/>
      <c r="P56" s="1851"/>
      <c r="Q56" s="1851"/>
    </row>
    <row r="57" spans="1:17" s="1859" customFormat="1" ht="15.9" customHeight="1" x14ac:dyDescent="0.25">
      <c r="A57" s="1852" t="s">
        <v>608</v>
      </c>
      <c r="B57" s="1853">
        <v>14521</v>
      </c>
      <c r="C57" s="1853">
        <v>18825</v>
      </c>
      <c r="D57" s="1853">
        <v>35084</v>
      </c>
      <c r="E57" s="1854">
        <v>186.3691899070385</v>
      </c>
      <c r="F57" s="1853">
        <v>32</v>
      </c>
      <c r="G57" s="1853">
        <v>373</v>
      </c>
      <c r="H57" s="1853">
        <v>1304</v>
      </c>
      <c r="I57" s="1855">
        <v>349.59785522788206</v>
      </c>
      <c r="J57" s="1853">
        <v>14553</v>
      </c>
      <c r="K57" s="1853">
        <v>19198</v>
      </c>
      <c r="L57" s="1853">
        <v>36388</v>
      </c>
      <c r="M57" s="1860">
        <v>189.54057714345245</v>
      </c>
      <c r="N57" s="1861"/>
      <c r="O57" s="1861"/>
      <c r="P57" s="1861"/>
      <c r="Q57" s="1861"/>
    </row>
    <row r="58" spans="1:17" s="1859" customFormat="1" ht="15.9" customHeight="1" x14ac:dyDescent="0.25">
      <c r="A58" s="1852" t="s">
        <v>609</v>
      </c>
      <c r="B58" s="1853">
        <v>3893</v>
      </c>
      <c r="C58" s="1853">
        <v>3893</v>
      </c>
      <c r="D58" s="1853">
        <v>3355</v>
      </c>
      <c r="E58" s="1854">
        <v>86.18032365784741</v>
      </c>
      <c r="F58" s="1853">
        <v>3916</v>
      </c>
      <c r="G58" s="1853">
        <v>3916</v>
      </c>
      <c r="H58" s="1853">
        <v>518</v>
      </c>
      <c r="I58" s="1855">
        <v>13.227783452502553</v>
      </c>
      <c r="J58" s="1853">
        <v>7809</v>
      </c>
      <c r="K58" s="1853">
        <v>7809</v>
      </c>
      <c r="L58" s="1853">
        <v>3873</v>
      </c>
      <c r="M58" s="1860">
        <v>49.596619285439871</v>
      </c>
      <c r="N58" s="1861"/>
      <c r="O58" s="1861"/>
      <c r="P58" s="1861"/>
      <c r="Q58" s="1861"/>
    </row>
    <row r="59" spans="1:17" ht="15.9" customHeight="1" x14ac:dyDescent="0.25">
      <c r="A59" s="1862" t="s">
        <v>610</v>
      </c>
      <c r="B59" s="1863">
        <v>3893</v>
      </c>
      <c r="C59" s="1863">
        <v>3893</v>
      </c>
      <c r="D59" s="1863">
        <v>3195</v>
      </c>
      <c r="E59" s="1864">
        <v>82.070382738248142</v>
      </c>
      <c r="F59" s="1863">
        <v>3916</v>
      </c>
      <c r="G59" s="1863">
        <v>3916</v>
      </c>
      <c r="H59" s="1863">
        <v>226</v>
      </c>
      <c r="I59" s="1865">
        <v>5.7711950970377934</v>
      </c>
      <c r="J59" s="1863">
        <v>7809</v>
      </c>
      <c r="K59" s="1863">
        <v>7809</v>
      </c>
      <c r="L59" s="1863">
        <v>3421</v>
      </c>
      <c r="M59" s="1866">
        <v>43.808426174926367</v>
      </c>
      <c r="N59" s="1851"/>
      <c r="O59" s="1851"/>
      <c r="P59" s="1851"/>
      <c r="Q59" s="1851"/>
    </row>
    <row r="60" spans="1:17" s="1859" customFormat="1" ht="15.9" customHeight="1" x14ac:dyDescent="0.25">
      <c r="A60" s="1852" t="s">
        <v>611</v>
      </c>
      <c r="B60" s="1853">
        <v>3893</v>
      </c>
      <c r="C60" s="1853">
        <v>3893</v>
      </c>
      <c r="D60" s="1853">
        <v>3195</v>
      </c>
      <c r="E60" s="1854">
        <v>82.070382738248142</v>
      </c>
      <c r="F60" s="1853">
        <v>3916</v>
      </c>
      <c r="G60" s="1853">
        <v>3916</v>
      </c>
      <c r="H60" s="1853">
        <v>226</v>
      </c>
      <c r="I60" s="1855">
        <v>5.7711950970377934</v>
      </c>
      <c r="J60" s="1853">
        <v>7809</v>
      </c>
      <c r="K60" s="1853">
        <v>7809</v>
      </c>
      <c r="L60" s="1853">
        <v>3421</v>
      </c>
      <c r="M60" s="1860">
        <v>43.808426174926367</v>
      </c>
      <c r="N60" s="1861"/>
      <c r="O60" s="1861"/>
      <c r="P60" s="1861"/>
      <c r="Q60" s="1861"/>
    </row>
    <row r="61" spans="1:17" ht="15.9" customHeight="1" x14ac:dyDescent="0.25">
      <c r="A61" s="1862" t="s">
        <v>614</v>
      </c>
      <c r="B61" s="1863">
        <v>0</v>
      </c>
      <c r="C61" s="1863">
        <v>0</v>
      </c>
      <c r="D61" s="1863">
        <v>160</v>
      </c>
      <c r="E61" s="1864">
        <v>0</v>
      </c>
      <c r="F61" s="1863">
        <v>0</v>
      </c>
      <c r="G61" s="1863">
        <v>0</v>
      </c>
      <c r="H61" s="1863">
        <v>292</v>
      </c>
      <c r="I61" s="1865">
        <v>0</v>
      </c>
      <c r="J61" s="1863">
        <v>0</v>
      </c>
      <c r="K61" s="1863">
        <v>0</v>
      </c>
      <c r="L61" s="1863">
        <v>452</v>
      </c>
      <c r="M61" s="1866">
        <v>0</v>
      </c>
      <c r="N61" s="1851"/>
      <c r="O61" s="1851"/>
      <c r="P61" s="1851"/>
      <c r="Q61" s="1851"/>
    </row>
    <row r="62" spans="1:17" ht="15.9" customHeight="1" x14ac:dyDescent="0.25">
      <c r="A62" s="1862" t="s">
        <v>615</v>
      </c>
      <c r="B62" s="1863">
        <v>0</v>
      </c>
      <c r="C62" s="1863">
        <v>0</v>
      </c>
      <c r="D62" s="1863">
        <v>160</v>
      </c>
      <c r="E62" s="1864">
        <v>0</v>
      </c>
      <c r="F62" s="1863">
        <v>0</v>
      </c>
      <c r="G62" s="1863">
        <v>0</v>
      </c>
      <c r="H62" s="1863">
        <v>292</v>
      </c>
      <c r="I62" s="1865">
        <v>0</v>
      </c>
      <c r="J62" s="1863">
        <v>0</v>
      </c>
      <c r="K62" s="1863">
        <v>0</v>
      </c>
      <c r="L62" s="1863">
        <v>452</v>
      </c>
      <c r="M62" s="1866">
        <v>0</v>
      </c>
      <c r="N62" s="1851"/>
      <c r="O62" s="1851"/>
      <c r="P62" s="1851"/>
      <c r="Q62" s="1851"/>
    </row>
    <row r="63" spans="1:17" ht="15.9" customHeight="1" x14ac:dyDescent="0.25">
      <c r="A63" s="1862" t="s">
        <v>617</v>
      </c>
      <c r="B63" s="1863">
        <v>1410749</v>
      </c>
      <c r="C63" s="1863">
        <v>1640647</v>
      </c>
      <c r="D63" s="1863">
        <v>1553140</v>
      </c>
      <c r="E63" s="1864">
        <v>94.666311522222628</v>
      </c>
      <c r="F63" s="1863">
        <v>20010</v>
      </c>
      <c r="G63" s="1863">
        <v>137407</v>
      </c>
      <c r="H63" s="1863">
        <v>79097</v>
      </c>
      <c r="I63" s="1865">
        <v>57.564025122446452</v>
      </c>
      <c r="J63" s="1863">
        <v>1430759</v>
      </c>
      <c r="K63" s="1863">
        <v>1778054</v>
      </c>
      <c r="L63" s="1863">
        <v>1632237</v>
      </c>
      <c r="M63" s="1866">
        <v>91.799067969814189</v>
      </c>
      <c r="N63" s="1851"/>
      <c r="O63" s="1851"/>
      <c r="P63" s="1851"/>
      <c r="Q63" s="1851"/>
    </row>
    <row r="64" spans="1:17" ht="15.9" customHeight="1" x14ac:dyDescent="0.25">
      <c r="A64" s="1862" t="s">
        <v>618</v>
      </c>
      <c r="B64" s="1863">
        <v>24191</v>
      </c>
      <c r="C64" s="1863">
        <v>39748</v>
      </c>
      <c r="D64" s="1863">
        <v>32195</v>
      </c>
      <c r="E64" s="1864">
        <v>80.997786052128404</v>
      </c>
      <c r="F64" s="1863">
        <v>0</v>
      </c>
      <c r="G64" s="1863">
        <v>704</v>
      </c>
      <c r="H64" s="1863">
        <v>704</v>
      </c>
      <c r="I64" s="1865">
        <v>100</v>
      </c>
      <c r="J64" s="1863">
        <v>24191</v>
      </c>
      <c r="K64" s="1863">
        <v>40452</v>
      </c>
      <c r="L64" s="1863">
        <v>32899</v>
      </c>
      <c r="M64" s="1866">
        <v>81.328488084643524</v>
      </c>
      <c r="N64" s="1851"/>
      <c r="O64" s="1851"/>
      <c r="P64" s="1851"/>
      <c r="Q64" s="1851"/>
    </row>
    <row r="65" spans="1:17" s="1859" customFormat="1" ht="15.9" customHeight="1" x14ac:dyDescent="0.25">
      <c r="A65" s="1852" t="s">
        <v>1698</v>
      </c>
      <c r="B65" s="1853">
        <v>24191</v>
      </c>
      <c r="C65" s="1853">
        <v>39748</v>
      </c>
      <c r="D65" s="1853">
        <v>32195</v>
      </c>
      <c r="E65" s="1854">
        <v>80.997786052128404</v>
      </c>
      <c r="F65" s="1853">
        <v>0</v>
      </c>
      <c r="G65" s="1853">
        <v>704</v>
      </c>
      <c r="H65" s="1853">
        <v>704</v>
      </c>
      <c r="I65" s="1855">
        <v>100</v>
      </c>
      <c r="J65" s="1853">
        <v>24191</v>
      </c>
      <c r="K65" s="1853">
        <v>40452</v>
      </c>
      <c r="L65" s="1853">
        <v>32899</v>
      </c>
      <c r="M65" s="1860">
        <v>81.328488084643524</v>
      </c>
      <c r="N65" s="1861"/>
      <c r="O65" s="1861"/>
      <c r="P65" s="1861"/>
      <c r="Q65" s="1861"/>
    </row>
    <row r="66" spans="1:17" ht="15.9" customHeight="1" x14ac:dyDescent="0.25">
      <c r="A66" s="1862" t="s">
        <v>619</v>
      </c>
      <c r="B66" s="1863">
        <v>35788</v>
      </c>
      <c r="C66" s="1863">
        <v>35788</v>
      </c>
      <c r="D66" s="1863">
        <v>0</v>
      </c>
      <c r="E66" s="1864">
        <v>0</v>
      </c>
      <c r="F66" s="1863">
        <v>0</v>
      </c>
      <c r="G66" s="1863">
        <v>0</v>
      </c>
      <c r="H66" s="1863">
        <v>0</v>
      </c>
      <c r="I66" s="1865">
        <v>0</v>
      </c>
      <c r="J66" s="1863">
        <v>35788</v>
      </c>
      <c r="K66" s="1863">
        <v>35788</v>
      </c>
      <c r="L66" s="1863">
        <v>0</v>
      </c>
      <c r="M66" s="1866">
        <v>0</v>
      </c>
    </row>
    <row r="67" spans="1:17" ht="15.9" customHeight="1" x14ac:dyDescent="0.25">
      <c r="A67" s="1862" t="s">
        <v>620</v>
      </c>
      <c r="B67" s="1863">
        <v>119</v>
      </c>
      <c r="C67" s="1863">
        <v>119</v>
      </c>
      <c r="D67" s="1863">
        <v>0</v>
      </c>
      <c r="E67" s="1864">
        <v>0</v>
      </c>
      <c r="F67" s="1863">
        <v>0</v>
      </c>
      <c r="G67" s="1863">
        <v>0</v>
      </c>
      <c r="H67" s="1863">
        <v>0</v>
      </c>
      <c r="I67" s="1865">
        <v>0</v>
      </c>
      <c r="J67" s="1863">
        <v>119</v>
      </c>
      <c r="K67" s="1863">
        <v>119</v>
      </c>
      <c r="L67" s="1863">
        <v>0</v>
      </c>
      <c r="M67" s="1866">
        <v>0</v>
      </c>
      <c r="N67" s="1851"/>
      <c r="O67" s="1851"/>
      <c r="P67" s="1851"/>
      <c r="Q67" s="1851"/>
    </row>
    <row r="68" spans="1:17" ht="15.9" customHeight="1" x14ac:dyDescent="0.25">
      <c r="A68" s="1862" t="s">
        <v>1699</v>
      </c>
      <c r="B68" s="1863">
        <v>7129</v>
      </c>
      <c r="C68" s="1863">
        <v>7129</v>
      </c>
      <c r="D68" s="1863">
        <v>0</v>
      </c>
      <c r="E68" s="1864">
        <v>0</v>
      </c>
      <c r="F68" s="1863">
        <v>0</v>
      </c>
      <c r="G68" s="1863">
        <v>0</v>
      </c>
      <c r="H68" s="1863">
        <v>0</v>
      </c>
      <c r="I68" s="1865">
        <v>0</v>
      </c>
      <c r="J68" s="1863">
        <v>7129</v>
      </c>
      <c r="K68" s="1863">
        <v>7129</v>
      </c>
      <c r="L68" s="1863">
        <v>0</v>
      </c>
      <c r="M68" s="1866">
        <v>0</v>
      </c>
      <c r="N68" s="1851"/>
      <c r="O68" s="1851"/>
      <c r="P68" s="1851"/>
      <c r="Q68" s="1851"/>
    </row>
    <row r="69" spans="1:17" s="1859" customFormat="1" ht="15.9" customHeight="1" x14ac:dyDescent="0.25">
      <c r="A69" s="1852" t="s">
        <v>622</v>
      </c>
      <c r="B69" s="1853">
        <v>3560</v>
      </c>
      <c r="C69" s="1853">
        <v>3560</v>
      </c>
      <c r="D69" s="1853">
        <v>0</v>
      </c>
      <c r="E69" s="1854">
        <v>0</v>
      </c>
      <c r="F69" s="1853">
        <v>0</v>
      </c>
      <c r="G69" s="1853">
        <v>0</v>
      </c>
      <c r="H69" s="1853">
        <v>0</v>
      </c>
      <c r="I69" s="1855">
        <v>0</v>
      </c>
      <c r="J69" s="1853">
        <v>3560</v>
      </c>
      <c r="K69" s="1853">
        <v>3560</v>
      </c>
      <c r="L69" s="1853">
        <v>0</v>
      </c>
      <c r="M69" s="1860">
        <v>0</v>
      </c>
      <c r="N69" s="1861"/>
      <c r="O69" s="1861"/>
      <c r="P69" s="1861"/>
      <c r="Q69" s="1861"/>
    </row>
    <row r="70" spans="1:17" ht="15.9" customHeight="1" x14ac:dyDescent="0.25">
      <c r="A70" s="1862" t="s">
        <v>623</v>
      </c>
      <c r="B70" s="1863">
        <v>24980</v>
      </c>
      <c r="C70" s="1863">
        <v>24980</v>
      </c>
      <c r="D70" s="1863">
        <v>0</v>
      </c>
      <c r="E70" s="1864">
        <v>0</v>
      </c>
      <c r="F70" s="1863">
        <v>0</v>
      </c>
      <c r="G70" s="1863">
        <v>0</v>
      </c>
      <c r="H70" s="1863">
        <v>0</v>
      </c>
      <c r="I70" s="1865">
        <v>0</v>
      </c>
      <c r="J70" s="1863">
        <v>24980</v>
      </c>
      <c r="K70" s="1863">
        <v>24980</v>
      </c>
      <c r="L70" s="1863">
        <v>0</v>
      </c>
      <c r="M70" s="1866">
        <v>0</v>
      </c>
      <c r="N70" s="1851"/>
      <c r="O70" s="1851"/>
      <c r="P70" s="1851"/>
      <c r="Q70" s="1851"/>
    </row>
    <row r="71" spans="1:17" s="1859" customFormat="1" ht="15.9" customHeight="1" x14ac:dyDescent="0.25">
      <c r="A71" s="1852" t="s">
        <v>624</v>
      </c>
      <c r="B71" s="1853">
        <v>1212863</v>
      </c>
      <c r="C71" s="1853">
        <v>1399841</v>
      </c>
      <c r="D71" s="1853">
        <v>1380460</v>
      </c>
      <c r="E71" s="1854">
        <v>98.615485615866376</v>
      </c>
      <c r="F71" s="1853">
        <v>19875</v>
      </c>
      <c r="G71" s="1853">
        <v>126026</v>
      </c>
      <c r="H71" s="1853">
        <v>75792</v>
      </c>
      <c r="I71" s="1855">
        <v>60.139971117071077</v>
      </c>
      <c r="J71" s="1853">
        <v>1232738</v>
      </c>
      <c r="K71" s="1853">
        <v>1525867</v>
      </c>
      <c r="L71" s="1853">
        <v>1456252</v>
      </c>
      <c r="M71" s="1860">
        <v>95.437675760731437</v>
      </c>
      <c r="N71" s="1861"/>
      <c r="O71" s="1861"/>
      <c r="P71" s="1861"/>
      <c r="Q71" s="1861"/>
    </row>
    <row r="72" spans="1:17" ht="15.9" customHeight="1" x14ac:dyDescent="0.25">
      <c r="A72" s="1862" t="s">
        <v>1700</v>
      </c>
      <c r="B72" s="1863">
        <v>1053062</v>
      </c>
      <c r="C72" s="1863">
        <v>1226030</v>
      </c>
      <c r="D72" s="1863">
        <v>1225276</v>
      </c>
      <c r="E72" s="1864">
        <v>99.938500689216411</v>
      </c>
      <c r="F72" s="1863">
        <v>16466</v>
      </c>
      <c r="G72" s="1863">
        <v>116636</v>
      </c>
      <c r="H72" s="1863">
        <v>71085</v>
      </c>
      <c r="I72" s="1865">
        <v>60.946020096711138</v>
      </c>
      <c r="J72" s="1863">
        <v>1069528</v>
      </c>
      <c r="K72" s="1863">
        <v>1342666</v>
      </c>
      <c r="L72" s="1863">
        <v>1296361</v>
      </c>
      <c r="M72" s="1866">
        <v>96.551264424659593</v>
      </c>
      <c r="N72" s="1851"/>
      <c r="O72" s="1851"/>
      <c r="P72" s="1851"/>
      <c r="Q72" s="1851"/>
    </row>
    <row r="73" spans="1:17" s="1859" customFormat="1" ht="15.9" customHeight="1" x14ac:dyDescent="0.25">
      <c r="A73" s="1852" t="s">
        <v>1701</v>
      </c>
      <c r="B73" s="1853">
        <v>158416</v>
      </c>
      <c r="C73" s="1853">
        <v>172421</v>
      </c>
      <c r="D73" s="1853">
        <v>153875</v>
      </c>
      <c r="E73" s="1854">
        <v>89.243769610430277</v>
      </c>
      <c r="F73" s="1853">
        <v>3409</v>
      </c>
      <c r="G73" s="1853">
        <v>9353</v>
      </c>
      <c r="H73" s="1853">
        <v>4670</v>
      </c>
      <c r="I73" s="1855">
        <v>49.930503581738478</v>
      </c>
      <c r="J73" s="1853">
        <v>161825</v>
      </c>
      <c r="K73" s="1853">
        <v>181774</v>
      </c>
      <c r="L73" s="1853">
        <v>158545</v>
      </c>
      <c r="M73" s="1860">
        <v>87.220944689559559</v>
      </c>
    </row>
    <row r="74" spans="1:17" s="1859" customFormat="1" ht="15.9" customHeight="1" x14ac:dyDescent="0.25">
      <c r="A74" s="1852" t="s">
        <v>627</v>
      </c>
      <c r="B74" s="1853">
        <v>1385</v>
      </c>
      <c r="C74" s="1853">
        <v>1390</v>
      </c>
      <c r="D74" s="1853">
        <v>1309</v>
      </c>
      <c r="E74" s="1854">
        <v>94.172661870503589</v>
      </c>
      <c r="F74" s="1853">
        <v>0</v>
      </c>
      <c r="G74" s="1853">
        <v>37</v>
      </c>
      <c r="H74" s="1853">
        <v>37</v>
      </c>
      <c r="I74" s="1855">
        <v>100</v>
      </c>
      <c r="J74" s="1853">
        <v>1385</v>
      </c>
      <c r="K74" s="1853">
        <v>1427</v>
      </c>
      <c r="L74" s="1853">
        <v>1346</v>
      </c>
      <c r="M74" s="1860">
        <v>94.323756131744915</v>
      </c>
      <c r="N74" s="1861"/>
      <c r="O74" s="1861"/>
      <c r="P74" s="1861"/>
      <c r="Q74" s="1861"/>
    </row>
    <row r="75" spans="1:17" ht="15.9" customHeight="1" x14ac:dyDescent="0.25">
      <c r="A75" s="1862" t="s">
        <v>630</v>
      </c>
      <c r="B75" s="1863">
        <v>5469</v>
      </c>
      <c r="C75" s="1863">
        <v>393</v>
      </c>
      <c r="D75" s="1863">
        <v>393</v>
      </c>
      <c r="E75" s="1864">
        <v>100</v>
      </c>
      <c r="F75" s="1863">
        <v>0</v>
      </c>
      <c r="G75" s="1863">
        <v>56</v>
      </c>
      <c r="H75" s="1863">
        <v>56</v>
      </c>
      <c r="I75" s="1865">
        <v>100</v>
      </c>
      <c r="J75" s="1863">
        <v>5469</v>
      </c>
      <c r="K75" s="1863">
        <v>449</v>
      </c>
      <c r="L75" s="1863">
        <v>449</v>
      </c>
      <c r="M75" s="1866">
        <v>100</v>
      </c>
      <c r="N75" s="1851"/>
      <c r="O75" s="1851"/>
      <c r="P75" s="1851"/>
      <c r="Q75" s="1851"/>
    </row>
    <row r="76" spans="1:17" s="1859" customFormat="1" ht="15.9" customHeight="1" x14ac:dyDescent="0.25">
      <c r="A76" s="1852" t="s">
        <v>631</v>
      </c>
      <c r="B76" s="1853">
        <v>5469</v>
      </c>
      <c r="C76" s="1853">
        <v>393</v>
      </c>
      <c r="D76" s="1853">
        <v>393</v>
      </c>
      <c r="E76" s="1854">
        <v>100</v>
      </c>
      <c r="F76" s="1853">
        <v>0</v>
      </c>
      <c r="G76" s="1853">
        <v>56</v>
      </c>
      <c r="H76" s="1853">
        <v>56</v>
      </c>
      <c r="I76" s="1855">
        <v>100</v>
      </c>
      <c r="J76" s="1853">
        <v>5469</v>
      </c>
      <c r="K76" s="1853">
        <v>449</v>
      </c>
      <c r="L76" s="1853">
        <v>449</v>
      </c>
      <c r="M76" s="1860">
        <v>100</v>
      </c>
      <c r="N76" s="1861"/>
      <c r="O76" s="1861"/>
      <c r="P76" s="1861"/>
      <c r="Q76" s="1861"/>
    </row>
    <row r="77" spans="1:17" ht="15.9" customHeight="1" x14ac:dyDescent="0.25">
      <c r="A77" s="1862" t="s">
        <v>632</v>
      </c>
      <c r="B77" s="1863">
        <v>132438</v>
      </c>
      <c r="C77" s="1863">
        <v>164877</v>
      </c>
      <c r="D77" s="1863">
        <v>140092</v>
      </c>
      <c r="E77" s="1864">
        <v>84.967581894381865</v>
      </c>
      <c r="F77" s="1863">
        <v>135</v>
      </c>
      <c r="G77" s="1863">
        <v>10621</v>
      </c>
      <c r="H77" s="1863">
        <v>2545</v>
      </c>
      <c r="I77" s="1865">
        <v>23.961962150456642</v>
      </c>
      <c r="J77" s="1863">
        <v>132573</v>
      </c>
      <c r="K77" s="1863">
        <v>175498</v>
      </c>
      <c r="L77" s="1863">
        <v>142637</v>
      </c>
      <c r="M77" s="1866">
        <v>81.27557009196687</v>
      </c>
      <c r="N77" s="1851"/>
      <c r="O77" s="1851"/>
      <c r="P77" s="1851"/>
      <c r="Q77" s="1851"/>
    </row>
    <row r="78" spans="1:17" s="1859" customFormat="1" ht="15.9" customHeight="1" x14ac:dyDescent="0.25">
      <c r="A78" s="1852" t="s">
        <v>633</v>
      </c>
      <c r="B78" s="1853">
        <v>132438</v>
      </c>
      <c r="C78" s="1853">
        <v>164877</v>
      </c>
      <c r="D78" s="1853">
        <v>140092</v>
      </c>
      <c r="E78" s="1854">
        <v>84.967581894381865</v>
      </c>
      <c r="F78" s="1853">
        <v>135</v>
      </c>
      <c r="G78" s="1853">
        <v>10621</v>
      </c>
      <c r="H78" s="1853">
        <v>2545</v>
      </c>
      <c r="I78" s="1855">
        <v>23.961962150456642</v>
      </c>
      <c r="J78" s="1853">
        <v>132573</v>
      </c>
      <c r="K78" s="1853">
        <v>175498</v>
      </c>
      <c r="L78" s="1853">
        <v>142637</v>
      </c>
      <c r="M78" s="1860">
        <v>81.27557009196687</v>
      </c>
      <c r="N78" s="1861"/>
      <c r="O78" s="1861"/>
      <c r="P78" s="1861"/>
      <c r="Q78" s="1861"/>
    </row>
    <row r="79" spans="1:17" ht="15.9" customHeight="1" x14ac:dyDescent="0.25">
      <c r="A79" s="1862" t="s">
        <v>634</v>
      </c>
      <c r="B79" s="1863">
        <v>102520</v>
      </c>
      <c r="C79" s="1863">
        <v>123118</v>
      </c>
      <c r="D79" s="1863">
        <v>120279</v>
      </c>
      <c r="E79" s="1864">
        <v>97.694082100099095</v>
      </c>
      <c r="F79" s="1863">
        <v>12913</v>
      </c>
      <c r="G79" s="1863">
        <v>17573</v>
      </c>
      <c r="H79" s="1863">
        <v>20574</v>
      </c>
      <c r="I79" s="1865">
        <v>117.07733454731691</v>
      </c>
      <c r="J79" s="1863">
        <v>115433</v>
      </c>
      <c r="K79" s="1863">
        <v>140691</v>
      </c>
      <c r="L79" s="1863">
        <v>140853</v>
      </c>
      <c r="M79" s="1866">
        <v>100.11514595816364</v>
      </c>
      <c r="N79" s="1851"/>
      <c r="O79" s="1851"/>
      <c r="P79" s="1851"/>
      <c r="Q79" s="1851"/>
    </row>
    <row r="80" spans="1:17" s="1859" customFormat="1" ht="15.9" customHeight="1" x14ac:dyDescent="0.25">
      <c r="A80" s="1852" t="s">
        <v>635</v>
      </c>
      <c r="B80" s="1853">
        <v>6164</v>
      </c>
      <c r="C80" s="1853">
        <v>9174</v>
      </c>
      <c r="D80" s="1853">
        <v>7725</v>
      </c>
      <c r="E80" s="1854">
        <v>84.205362982341398</v>
      </c>
      <c r="F80" s="1853">
        <v>0</v>
      </c>
      <c r="G80" s="1853">
        <v>454</v>
      </c>
      <c r="H80" s="1853">
        <v>87</v>
      </c>
      <c r="I80" s="1855">
        <v>19.162995594713657</v>
      </c>
      <c r="J80" s="1853">
        <v>6164</v>
      </c>
      <c r="K80" s="1853">
        <v>9628</v>
      </c>
      <c r="L80" s="1853">
        <v>7812</v>
      </c>
      <c r="M80" s="1860">
        <v>81.138346489405905</v>
      </c>
      <c r="N80" s="1861"/>
      <c r="O80" s="1861"/>
      <c r="P80" s="1861"/>
      <c r="Q80" s="1861"/>
    </row>
    <row r="81" spans="1:17" s="1859" customFormat="1" ht="15.9" customHeight="1" x14ac:dyDescent="0.25">
      <c r="A81" s="1852" t="s">
        <v>636</v>
      </c>
      <c r="B81" s="1853">
        <v>6164</v>
      </c>
      <c r="C81" s="1853">
        <v>9174</v>
      </c>
      <c r="D81" s="1853">
        <v>7725</v>
      </c>
      <c r="E81" s="1854">
        <v>84.205362982341398</v>
      </c>
      <c r="F81" s="1853">
        <v>0</v>
      </c>
      <c r="G81" s="1853">
        <v>454</v>
      </c>
      <c r="H81" s="1853">
        <v>87</v>
      </c>
      <c r="I81" s="1855">
        <v>19.162995594713657</v>
      </c>
      <c r="J81" s="1853">
        <v>6164</v>
      </c>
      <c r="K81" s="1853">
        <v>9628</v>
      </c>
      <c r="L81" s="1853">
        <v>7812</v>
      </c>
      <c r="M81" s="1860">
        <v>81.138346489405905</v>
      </c>
      <c r="N81" s="1861"/>
      <c r="O81" s="1861"/>
      <c r="P81" s="1861"/>
      <c r="Q81" s="1861"/>
    </row>
    <row r="82" spans="1:17" ht="15.9" customHeight="1" x14ac:dyDescent="0.25">
      <c r="A82" s="1862" t="s">
        <v>637</v>
      </c>
      <c r="B82" s="1863">
        <v>95837</v>
      </c>
      <c r="C82" s="1863">
        <v>113434</v>
      </c>
      <c r="D82" s="1863">
        <v>111996</v>
      </c>
      <c r="E82" s="1864">
        <v>98.732302484263982</v>
      </c>
      <c r="F82" s="1863">
        <v>12913</v>
      </c>
      <c r="G82" s="1863">
        <v>17119</v>
      </c>
      <c r="H82" s="1863">
        <v>20487</v>
      </c>
      <c r="I82" s="1865">
        <v>119.67404638121386</v>
      </c>
      <c r="J82" s="1863">
        <v>108750</v>
      </c>
      <c r="K82" s="1863">
        <v>130553</v>
      </c>
      <c r="L82" s="1863">
        <v>132483</v>
      </c>
      <c r="M82" s="1866">
        <v>101.47832680980137</v>
      </c>
      <c r="N82" s="1851"/>
      <c r="O82" s="1851"/>
      <c r="P82" s="1851"/>
      <c r="Q82" s="1851"/>
    </row>
    <row r="83" spans="1:17" ht="15.9" customHeight="1" x14ac:dyDescent="0.25">
      <c r="A83" s="1862" t="s">
        <v>638</v>
      </c>
      <c r="B83" s="1863">
        <v>95837</v>
      </c>
      <c r="C83" s="1863">
        <v>113434</v>
      </c>
      <c r="D83" s="1863">
        <v>111996</v>
      </c>
      <c r="E83" s="1864">
        <v>98.732302484263982</v>
      </c>
      <c r="F83" s="1863">
        <v>12913</v>
      </c>
      <c r="G83" s="1863">
        <v>17119</v>
      </c>
      <c r="H83" s="1863">
        <v>20487</v>
      </c>
      <c r="I83" s="1865">
        <v>119.67404638121386</v>
      </c>
      <c r="J83" s="1863">
        <v>108750</v>
      </c>
      <c r="K83" s="1863">
        <v>130553</v>
      </c>
      <c r="L83" s="1863">
        <v>132483</v>
      </c>
      <c r="M83" s="1866">
        <v>101.47832680980137</v>
      </c>
      <c r="N83" s="1851"/>
      <c r="O83" s="1851"/>
      <c r="P83" s="1851"/>
      <c r="Q83" s="1851"/>
    </row>
    <row r="84" spans="1:17" s="1859" customFormat="1" ht="15.9" customHeight="1" x14ac:dyDescent="0.25">
      <c r="A84" s="1852" t="s">
        <v>643</v>
      </c>
      <c r="B84" s="1853">
        <v>519</v>
      </c>
      <c r="C84" s="1853">
        <v>510</v>
      </c>
      <c r="D84" s="1853">
        <v>558</v>
      </c>
      <c r="E84" s="1854">
        <v>109.41176470588236</v>
      </c>
      <c r="F84" s="1853">
        <v>0</v>
      </c>
      <c r="G84" s="1853">
        <v>0</v>
      </c>
      <c r="H84" s="1853">
        <v>0</v>
      </c>
      <c r="I84" s="1855">
        <v>0</v>
      </c>
      <c r="J84" s="1853">
        <v>519</v>
      </c>
      <c r="K84" s="1853">
        <v>510</v>
      </c>
      <c r="L84" s="1853">
        <v>558</v>
      </c>
      <c r="M84" s="1860">
        <v>109.41176470588236</v>
      </c>
      <c r="N84" s="1861"/>
      <c r="O84" s="1861"/>
      <c r="P84" s="1861"/>
      <c r="Q84" s="1861"/>
    </row>
    <row r="85" spans="1:17" ht="15.9" customHeight="1" x14ac:dyDescent="0.25">
      <c r="A85" s="1862" t="s">
        <v>1702</v>
      </c>
      <c r="B85" s="1863">
        <v>519</v>
      </c>
      <c r="C85" s="1863">
        <v>510</v>
      </c>
      <c r="D85" s="1863">
        <v>558</v>
      </c>
      <c r="E85" s="1864">
        <v>109.41176470588236</v>
      </c>
      <c r="F85" s="1863">
        <v>0</v>
      </c>
      <c r="G85" s="1863">
        <v>0</v>
      </c>
      <c r="H85" s="1863">
        <v>0</v>
      </c>
      <c r="I85" s="1865">
        <v>0</v>
      </c>
      <c r="J85" s="1863">
        <v>519</v>
      </c>
      <c r="K85" s="1863">
        <v>510</v>
      </c>
      <c r="L85" s="1863">
        <v>558</v>
      </c>
      <c r="M85" s="1866">
        <v>109.41176470588236</v>
      </c>
      <c r="N85" s="1851"/>
      <c r="O85" s="1851"/>
      <c r="P85" s="1851"/>
      <c r="Q85" s="1851"/>
    </row>
    <row r="86" spans="1:17" s="1859" customFormat="1" ht="15.9" customHeight="1" x14ac:dyDescent="0.25">
      <c r="A86" s="1852" t="s">
        <v>646</v>
      </c>
      <c r="B86" s="1853">
        <v>29969</v>
      </c>
      <c r="C86" s="1853">
        <v>58385</v>
      </c>
      <c r="D86" s="1853">
        <v>47398</v>
      </c>
      <c r="E86" s="1854">
        <v>81.181810396505952</v>
      </c>
      <c r="F86" s="1853">
        <v>0</v>
      </c>
      <c r="G86" s="1853">
        <v>413</v>
      </c>
      <c r="H86" s="1853">
        <v>303</v>
      </c>
      <c r="I86" s="1855">
        <v>73.365617433414045</v>
      </c>
      <c r="J86" s="1853">
        <v>29969</v>
      </c>
      <c r="K86" s="1853">
        <v>58798</v>
      </c>
      <c r="L86" s="1853">
        <v>47701</v>
      </c>
      <c r="M86" s="1860">
        <v>81.126909078540095</v>
      </c>
    </row>
    <row r="87" spans="1:17" ht="15.9" customHeight="1" x14ac:dyDescent="0.25">
      <c r="A87" s="1862" t="s">
        <v>650</v>
      </c>
      <c r="B87" s="1863">
        <v>6861</v>
      </c>
      <c r="C87" s="1863">
        <v>8193</v>
      </c>
      <c r="D87" s="1863">
        <v>7273</v>
      </c>
      <c r="E87" s="1864">
        <v>88.770901989503244</v>
      </c>
      <c r="F87" s="1863">
        <v>0</v>
      </c>
      <c r="G87" s="1863">
        <v>79</v>
      </c>
      <c r="H87" s="1863">
        <v>142</v>
      </c>
      <c r="I87" s="1865">
        <v>179.74683544303798</v>
      </c>
      <c r="J87" s="1863">
        <v>6861</v>
      </c>
      <c r="K87" s="1863">
        <v>8272</v>
      </c>
      <c r="L87" s="1863">
        <v>7415</v>
      </c>
      <c r="M87" s="1866">
        <v>89.639748549323016</v>
      </c>
    </row>
    <row r="88" spans="1:17" s="1859" customFormat="1" ht="15.9" customHeight="1" x14ac:dyDescent="0.25">
      <c r="A88" s="1852" t="s">
        <v>651</v>
      </c>
      <c r="B88" s="1853">
        <v>530</v>
      </c>
      <c r="C88" s="1853">
        <v>667</v>
      </c>
      <c r="D88" s="1853">
        <v>658</v>
      </c>
      <c r="E88" s="1854">
        <v>98.650674662668663</v>
      </c>
      <c r="F88" s="1853">
        <v>0</v>
      </c>
      <c r="G88" s="1853">
        <v>63</v>
      </c>
      <c r="H88" s="1853">
        <v>45</v>
      </c>
      <c r="I88" s="1855">
        <v>71.428571428571431</v>
      </c>
      <c r="J88" s="1853">
        <v>530</v>
      </c>
      <c r="K88" s="1853">
        <v>730</v>
      </c>
      <c r="L88" s="1853">
        <v>703</v>
      </c>
      <c r="M88" s="1860">
        <v>96.30136986301369</v>
      </c>
    </row>
    <row r="89" spans="1:17" ht="15.9" customHeight="1" x14ac:dyDescent="0.25">
      <c r="A89" s="1862" t="s">
        <v>652</v>
      </c>
      <c r="B89" s="1863">
        <v>6331</v>
      </c>
      <c r="C89" s="1863">
        <v>7526</v>
      </c>
      <c r="D89" s="1863">
        <v>6615</v>
      </c>
      <c r="E89" s="1864">
        <v>87.895296306138718</v>
      </c>
      <c r="F89" s="1863">
        <v>0</v>
      </c>
      <c r="G89" s="1863">
        <v>16</v>
      </c>
      <c r="H89" s="1863">
        <v>97</v>
      </c>
      <c r="I89" s="1865">
        <v>606.25</v>
      </c>
      <c r="J89" s="1863">
        <v>6331</v>
      </c>
      <c r="K89" s="1863">
        <v>7542</v>
      </c>
      <c r="L89" s="1863">
        <v>6712</v>
      </c>
      <c r="M89" s="1866">
        <v>88.994961548660839</v>
      </c>
    </row>
    <row r="90" spans="1:17" s="1859" customFormat="1" ht="15.9" customHeight="1" x14ac:dyDescent="0.25">
      <c r="A90" s="1852" t="s">
        <v>653</v>
      </c>
      <c r="B90" s="1853">
        <v>3647</v>
      </c>
      <c r="C90" s="1853">
        <v>3173</v>
      </c>
      <c r="D90" s="1853">
        <v>3183</v>
      </c>
      <c r="E90" s="1854">
        <v>100.31515915537345</v>
      </c>
      <c r="F90" s="1853">
        <v>0</v>
      </c>
      <c r="G90" s="1853">
        <v>0</v>
      </c>
      <c r="H90" s="1853">
        <v>0</v>
      </c>
      <c r="I90" s="1855">
        <v>0</v>
      </c>
      <c r="J90" s="1853">
        <v>3647</v>
      </c>
      <c r="K90" s="1853">
        <v>3173</v>
      </c>
      <c r="L90" s="1853">
        <v>3183</v>
      </c>
      <c r="M90" s="1860">
        <v>100.31515915537345</v>
      </c>
    </row>
    <row r="91" spans="1:17" ht="15.9" customHeight="1" x14ac:dyDescent="0.25">
      <c r="A91" s="1862" t="s">
        <v>655</v>
      </c>
      <c r="B91" s="1863">
        <v>3647</v>
      </c>
      <c r="C91" s="1863">
        <v>3173</v>
      </c>
      <c r="D91" s="1863">
        <v>3183</v>
      </c>
      <c r="E91" s="1864">
        <v>100.31515915537345</v>
      </c>
      <c r="F91" s="1863">
        <v>0</v>
      </c>
      <c r="G91" s="1863">
        <v>0</v>
      </c>
      <c r="H91" s="1863">
        <v>0</v>
      </c>
      <c r="I91" s="1865">
        <v>0</v>
      </c>
      <c r="J91" s="1863">
        <v>3647</v>
      </c>
      <c r="K91" s="1863">
        <v>3173</v>
      </c>
      <c r="L91" s="1863">
        <v>3183</v>
      </c>
      <c r="M91" s="1866">
        <v>100.31515915537345</v>
      </c>
    </row>
    <row r="92" spans="1:17" s="1859" customFormat="1" ht="15.9" customHeight="1" x14ac:dyDescent="0.25">
      <c r="A92" s="1852" t="s">
        <v>656</v>
      </c>
      <c r="B92" s="1853">
        <v>1739</v>
      </c>
      <c r="C92" s="1853">
        <v>20509</v>
      </c>
      <c r="D92" s="1853">
        <v>13461</v>
      </c>
      <c r="E92" s="1854">
        <v>65.634599444146474</v>
      </c>
      <c r="F92" s="1853">
        <v>0</v>
      </c>
      <c r="G92" s="1853">
        <v>0</v>
      </c>
      <c r="H92" s="1853">
        <v>0</v>
      </c>
      <c r="I92" s="1855">
        <v>0</v>
      </c>
      <c r="J92" s="1853">
        <v>1739</v>
      </c>
      <c r="K92" s="1853">
        <v>20509</v>
      </c>
      <c r="L92" s="1853">
        <v>13461</v>
      </c>
      <c r="M92" s="1860">
        <v>65.634599444146474</v>
      </c>
    </row>
    <row r="93" spans="1:17" ht="15.9" customHeight="1" x14ac:dyDescent="0.25">
      <c r="A93" s="1862" t="s">
        <v>657</v>
      </c>
      <c r="B93" s="1863">
        <v>1739</v>
      </c>
      <c r="C93" s="1863">
        <v>20509</v>
      </c>
      <c r="D93" s="1863">
        <v>13461</v>
      </c>
      <c r="E93" s="1864">
        <v>65.634599444146474</v>
      </c>
      <c r="F93" s="1863">
        <v>0</v>
      </c>
      <c r="G93" s="1863">
        <v>0</v>
      </c>
      <c r="H93" s="1863">
        <v>0</v>
      </c>
      <c r="I93" s="1865">
        <v>0</v>
      </c>
      <c r="J93" s="1863">
        <v>1739</v>
      </c>
      <c r="K93" s="1863">
        <v>20509</v>
      </c>
      <c r="L93" s="1863">
        <v>13461</v>
      </c>
      <c r="M93" s="1866">
        <v>65.634599444146474</v>
      </c>
    </row>
    <row r="94" spans="1:17" s="1859" customFormat="1" ht="15.9" customHeight="1" x14ac:dyDescent="0.25">
      <c r="A94" s="1852" t="s">
        <v>658</v>
      </c>
      <c r="B94" s="1853">
        <v>1106</v>
      </c>
      <c r="C94" s="1853">
        <v>837</v>
      </c>
      <c r="D94" s="1853">
        <v>841</v>
      </c>
      <c r="E94" s="1864">
        <v>100.4778972520908</v>
      </c>
      <c r="F94" s="1853">
        <v>0</v>
      </c>
      <c r="G94" s="1853">
        <v>5</v>
      </c>
      <c r="H94" s="1853">
        <v>5</v>
      </c>
      <c r="I94" s="1865">
        <v>100</v>
      </c>
      <c r="J94" s="1863">
        <v>1106</v>
      </c>
      <c r="K94" s="1863">
        <v>842</v>
      </c>
      <c r="L94" s="1863">
        <v>846</v>
      </c>
      <c r="M94" s="1866">
        <v>100.4750593824228</v>
      </c>
    </row>
    <row r="95" spans="1:17" s="1859" customFormat="1" ht="15.9" customHeight="1" x14ac:dyDescent="0.25">
      <c r="A95" s="1852" t="s">
        <v>659</v>
      </c>
      <c r="B95" s="1853">
        <v>1106</v>
      </c>
      <c r="C95" s="1853">
        <v>837</v>
      </c>
      <c r="D95" s="1853">
        <v>841</v>
      </c>
      <c r="E95" s="1854">
        <v>100.4778972520908</v>
      </c>
      <c r="F95" s="1853">
        <v>0</v>
      </c>
      <c r="G95" s="1853">
        <v>5</v>
      </c>
      <c r="H95" s="1853">
        <v>5</v>
      </c>
      <c r="I95" s="1855">
        <v>100</v>
      </c>
      <c r="J95" s="1853">
        <v>1106</v>
      </c>
      <c r="K95" s="1853">
        <v>842</v>
      </c>
      <c r="L95" s="1853">
        <v>846</v>
      </c>
      <c r="M95" s="1860">
        <v>100.4750593824228</v>
      </c>
    </row>
    <row r="96" spans="1:17" ht="15.9" customHeight="1" x14ac:dyDescent="0.25">
      <c r="A96" s="1862" t="s">
        <v>660</v>
      </c>
      <c r="B96" s="1863">
        <v>861</v>
      </c>
      <c r="C96" s="1863">
        <v>1494</v>
      </c>
      <c r="D96" s="1863">
        <v>1416</v>
      </c>
      <c r="E96" s="1864">
        <v>94.779116465863453</v>
      </c>
      <c r="F96" s="1863">
        <v>0</v>
      </c>
      <c r="G96" s="1863">
        <v>11</v>
      </c>
      <c r="H96" s="1863">
        <v>11</v>
      </c>
      <c r="I96" s="1865">
        <v>100</v>
      </c>
      <c r="J96" s="1863">
        <v>861</v>
      </c>
      <c r="K96" s="1863">
        <v>1505</v>
      </c>
      <c r="L96" s="1863">
        <v>1427</v>
      </c>
      <c r="M96" s="1866">
        <v>94.817275747508305</v>
      </c>
    </row>
    <row r="97" spans="1:13" ht="15.9" customHeight="1" x14ac:dyDescent="0.25">
      <c r="A97" s="1862" t="s">
        <v>661</v>
      </c>
      <c r="B97" s="1863">
        <v>861</v>
      </c>
      <c r="C97" s="1863">
        <v>1494</v>
      </c>
      <c r="D97" s="1863">
        <v>1416</v>
      </c>
      <c r="E97" s="1864">
        <v>94.779116465863453</v>
      </c>
      <c r="F97" s="1863">
        <v>0</v>
      </c>
      <c r="G97" s="1863">
        <v>11</v>
      </c>
      <c r="H97" s="1863">
        <v>11</v>
      </c>
      <c r="I97" s="1865">
        <v>100</v>
      </c>
      <c r="J97" s="1863">
        <v>861</v>
      </c>
      <c r="K97" s="1863">
        <v>1505</v>
      </c>
      <c r="L97" s="1863">
        <v>1427</v>
      </c>
      <c r="M97" s="1866">
        <v>94.817275747508305</v>
      </c>
    </row>
    <row r="98" spans="1:13" ht="15.9" customHeight="1" x14ac:dyDescent="0.25">
      <c r="A98" s="1862" t="s">
        <v>662</v>
      </c>
      <c r="B98" s="1863">
        <v>15755</v>
      </c>
      <c r="C98" s="1863">
        <v>24179</v>
      </c>
      <c r="D98" s="1863">
        <v>21224</v>
      </c>
      <c r="E98" s="1864">
        <v>87.778650895405107</v>
      </c>
      <c r="F98" s="1863">
        <v>0</v>
      </c>
      <c r="G98" s="1863">
        <v>318</v>
      </c>
      <c r="H98" s="1863">
        <v>145</v>
      </c>
      <c r="I98" s="1865">
        <v>45.59748427672956</v>
      </c>
      <c r="J98" s="1863">
        <v>15755</v>
      </c>
      <c r="K98" s="1863">
        <v>24497</v>
      </c>
      <c r="L98" s="1863">
        <v>21369</v>
      </c>
      <c r="M98" s="1866">
        <v>87.231089521165856</v>
      </c>
    </row>
    <row r="99" spans="1:13" ht="15.9" customHeight="1" x14ac:dyDescent="0.25">
      <c r="A99" s="1862" t="s">
        <v>663</v>
      </c>
      <c r="B99" s="1863">
        <v>15755</v>
      </c>
      <c r="C99" s="1863">
        <v>24179</v>
      </c>
      <c r="D99" s="1863">
        <v>21224</v>
      </c>
      <c r="E99" s="1864">
        <v>87.778650895405107</v>
      </c>
      <c r="F99" s="1863">
        <v>0</v>
      </c>
      <c r="G99" s="1863">
        <v>318</v>
      </c>
      <c r="H99" s="1863">
        <v>145</v>
      </c>
      <c r="I99" s="1865">
        <v>45.59748427672956</v>
      </c>
      <c r="J99" s="1863">
        <v>15755</v>
      </c>
      <c r="K99" s="1863">
        <v>24497</v>
      </c>
      <c r="L99" s="1863">
        <v>21369</v>
      </c>
      <c r="M99" s="1866">
        <v>87.231089521165856</v>
      </c>
    </row>
    <row r="100" spans="1:13" ht="15.9" customHeight="1" thickBot="1" x14ac:dyDescent="0.3">
      <c r="A100" s="1862" t="s">
        <v>664</v>
      </c>
      <c r="B100" s="1863">
        <v>585</v>
      </c>
      <c r="C100" s="1863">
        <v>1876</v>
      </c>
      <c r="D100" s="1863">
        <v>1733</v>
      </c>
      <c r="E100" s="1864">
        <v>92.377398720682308</v>
      </c>
      <c r="F100" s="1863">
        <v>0</v>
      </c>
      <c r="G100" s="1863">
        <v>0</v>
      </c>
      <c r="H100" s="1863">
        <v>0</v>
      </c>
      <c r="I100" s="1865">
        <v>0</v>
      </c>
      <c r="J100" s="1863">
        <v>585</v>
      </c>
      <c r="K100" s="1863">
        <v>1876</v>
      </c>
      <c r="L100" s="1863">
        <v>1733</v>
      </c>
      <c r="M100" s="1866">
        <v>92.377398720682308</v>
      </c>
    </row>
    <row r="101" spans="1:13" ht="15.9" customHeight="1" thickBot="1" x14ac:dyDescent="0.3">
      <c r="A101" s="1867" t="s">
        <v>864</v>
      </c>
      <c r="B101" s="1868">
        <v>1728390</v>
      </c>
      <c r="C101" s="1868">
        <v>2216269</v>
      </c>
      <c r="D101" s="1868">
        <v>2139409</v>
      </c>
      <c r="E101" s="1869">
        <v>96.532009426653531</v>
      </c>
      <c r="F101" s="1868">
        <v>44927</v>
      </c>
      <c r="G101" s="1868">
        <v>190649</v>
      </c>
      <c r="H101" s="1868">
        <v>141885</v>
      </c>
      <c r="I101" s="1870">
        <v>74.422105544744539</v>
      </c>
      <c r="J101" s="1868">
        <v>1773317</v>
      </c>
      <c r="K101" s="1868">
        <v>2406918</v>
      </c>
      <c r="L101" s="1868">
        <v>2281294</v>
      </c>
      <c r="M101" s="1871">
        <v>94.780711266441159</v>
      </c>
    </row>
    <row r="102" spans="1:13" ht="13.8" thickTop="1" x14ac:dyDescent="0.25"/>
  </sheetData>
  <mergeCells count="8">
    <mergeCell ref="A1:B1"/>
    <mergeCell ref="A2:B2"/>
    <mergeCell ref="A5:M5"/>
    <mergeCell ref="D8:H8"/>
    <mergeCell ref="A12:A13"/>
    <mergeCell ref="B12:E12"/>
    <mergeCell ref="F12:I12"/>
    <mergeCell ref="J12:M1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1"/>
    </sheetView>
  </sheetViews>
  <sheetFormatPr defaultColWidth="8.33203125" defaultRowHeight="13.2" x14ac:dyDescent="0.25"/>
  <cols>
    <col min="1" max="1" width="6.77734375" style="1926" customWidth="1"/>
    <col min="2" max="2" width="90.77734375" style="1876" customWidth="1"/>
    <col min="3" max="6" width="15.77734375" style="1876" customWidth="1"/>
    <col min="7" max="8" width="8.33203125" style="1876" customWidth="1"/>
    <col min="9" max="256" width="8.33203125" style="1876"/>
    <col min="257" max="257" width="6.77734375" style="1876" customWidth="1"/>
    <col min="258" max="258" width="90.77734375" style="1876" customWidth="1"/>
    <col min="259" max="261" width="20.88671875" style="1876" customWidth="1"/>
    <col min="262" max="262" width="17" style="1876" customWidth="1"/>
    <col min="263" max="264" width="8.33203125" style="1876" customWidth="1"/>
    <col min="265" max="512" width="8.33203125" style="1876"/>
    <col min="513" max="513" width="6.77734375" style="1876" customWidth="1"/>
    <col min="514" max="514" width="90.77734375" style="1876" customWidth="1"/>
    <col min="515" max="517" width="20.88671875" style="1876" customWidth="1"/>
    <col min="518" max="518" width="17" style="1876" customWidth="1"/>
    <col min="519" max="520" width="8.33203125" style="1876" customWidth="1"/>
    <col min="521" max="768" width="8.33203125" style="1876"/>
    <col min="769" max="769" width="6.77734375" style="1876" customWidth="1"/>
    <col min="770" max="770" width="90.77734375" style="1876" customWidth="1"/>
    <col min="771" max="773" width="20.88671875" style="1876" customWidth="1"/>
    <col min="774" max="774" width="17" style="1876" customWidth="1"/>
    <col min="775" max="776" width="8.33203125" style="1876" customWidth="1"/>
    <col min="777" max="1024" width="8.33203125" style="1876"/>
    <col min="1025" max="1025" width="6.77734375" style="1876" customWidth="1"/>
    <col min="1026" max="1026" width="90.77734375" style="1876" customWidth="1"/>
    <col min="1027" max="1029" width="20.88671875" style="1876" customWidth="1"/>
    <col min="1030" max="1030" width="17" style="1876" customWidth="1"/>
    <col min="1031" max="1032" width="8.33203125" style="1876" customWidth="1"/>
    <col min="1033" max="1280" width="8.33203125" style="1876"/>
    <col min="1281" max="1281" width="6.77734375" style="1876" customWidth="1"/>
    <col min="1282" max="1282" width="90.77734375" style="1876" customWidth="1"/>
    <col min="1283" max="1285" width="20.88671875" style="1876" customWidth="1"/>
    <col min="1286" max="1286" width="17" style="1876" customWidth="1"/>
    <col min="1287" max="1288" width="8.33203125" style="1876" customWidth="1"/>
    <col min="1289" max="1536" width="8.33203125" style="1876"/>
    <col min="1537" max="1537" width="6.77734375" style="1876" customWidth="1"/>
    <col min="1538" max="1538" width="90.77734375" style="1876" customWidth="1"/>
    <col min="1539" max="1541" width="20.88671875" style="1876" customWidth="1"/>
    <col min="1542" max="1542" width="17" style="1876" customWidth="1"/>
    <col min="1543" max="1544" width="8.33203125" style="1876" customWidth="1"/>
    <col min="1545" max="1792" width="8.33203125" style="1876"/>
    <col min="1793" max="1793" width="6.77734375" style="1876" customWidth="1"/>
    <col min="1794" max="1794" width="90.77734375" style="1876" customWidth="1"/>
    <col min="1795" max="1797" width="20.88671875" style="1876" customWidth="1"/>
    <col min="1798" max="1798" width="17" style="1876" customWidth="1"/>
    <col min="1799" max="1800" width="8.33203125" style="1876" customWidth="1"/>
    <col min="1801" max="2048" width="8.33203125" style="1876"/>
    <col min="2049" max="2049" width="6.77734375" style="1876" customWidth="1"/>
    <col min="2050" max="2050" width="90.77734375" style="1876" customWidth="1"/>
    <col min="2051" max="2053" width="20.88671875" style="1876" customWidth="1"/>
    <col min="2054" max="2054" width="17" style="1876" customWidth="1"/>
    <col min="2055" max="2056" width="8.33203125" style="1876" customWidth="1"/>
    <col min="2057" max="2304" width="8.33203125" style="1876"/>
    <col min="2305" max="2305" width="6.77734375" style="1876" customWidth="1"/>
    <col min="2306" max="2306" width="90.77734375" style="1876" customWidth="1"/>
    <col min="2307" max="2309" width="20.88671875" style="1876" customWidth="1"/>
    <col min="2310" max="2310" width="17" style="1876" customWidth="1"/>
    <col min="2311" max="2312" width="8.33203125" style="1876" customWidth="1"/>
    <col min="2313" max="2560" width="8.33203125" style="1876"/>
    <col min="2561" max="2561" width="6.77734375" style="1876" customWidth="1"/>
    <col min="2562" max="2562" width="90.77734375" style="1876" customWidth="1"/>
    <col min="2563" max="2565" width="20.88671875" style="1876" customWidth="1"/>
    <col min="2566" max="2566" width="17" style="1876" customWidth="1"/>
    <col min="2567" max="2568" width="8.33203125" style="1876" customWidth="1"/>
    <col min="2569" max="2816" width="8.33203125" style="1876"/>
    <col min="2817" max="2817" width="6.77734375" style="1876" customWidth="1"/>
    <col min="2818" max="2818" width="90.77734375" style="1876" customWidth="1"/>
    <col min="2819" max="2821" width="20.88671875" style="1876" customWidth="1"/>
    <col min="2822" max="2822" width="17" style="1876" customWidth="1"/>
    <col min="2823" max="2824" width="8.33203125" style="1876" customWidth="1"/>
    <col min="2825" max="3072" width="8.33203125" style="1876"/>
    <col min="3073" max="3073" width="6.77734375" style="1876" customWidth="1"/>
    <col min="3074" max="3074" width="90.77734375" style="1876" customWidth="1"/>
    <col min="3075" max="3077" width="20.88671875" style="1876" customWidth="1"/>
    <col min="3078" max="3078" width="17" style="1876" customWidth="1"/>
    <col min="3079" max="3080" width="8.33203125" style="1876" customWidth="1"/>
    <col min="3081" max="3328" width="8.33203125" style="1876"/>
    <col min="3329" max="3329" width="6.77734375" style="1876" customWidth="1"/>
    <col min="3330" max="3330" width="90.77734375" style="1876" customWidth="1"/>
    <col min="3331" max="3333" width="20.88671875" style="1876" customWidth="1"/>
    <col min="3334" max="3334" width="17" style="1876" customWidth="1"/>
    <col min="3335" max="3336" width="8.33203125" style="1876" customWidth="1"/>
    <col min="3337" max="3584" width="8.33203125" style="1876"/>
    <col min="3585" max="3585" width="6.77734375" style="1876" customWidth="1"/>
    <col min="3586" max="3586" width="90.77734375" style="1876" customWidth="1"/>
    <col min="3587" max="3589" width="20.88671875" style="1876" customWidth="1"/>
    <col min="3590" max="3590" width="17" style="1876" customWidth="1"/>
    <col min="3591" max="3592" width="8.33203125" style="1876" customWidth="1"/>
    <col min="3593" max="3840" width="8.33203125" style="1876"/>
    <col min="3841" max="3841" width="6.77734375" style="1876" customWidth="1"/>
    <col min="3842" max="3842" width="90.77734375" style="1876" customWidth="1"/>
    <col min="3843" max="3845" width="20.88671875" style="1876" customWidth="1"/>
    <col min="3846" max="3846" width="17" style="1876" customWidth="1"/>
    <col min="3847" max="3848" width="8.33203125" style="1876" customWidth="1"/>
    <col min="3849" max="4096" width="8.33203125" style="1876"/>
    <col min="4097" max="4097" width="6.77734375" style="1876" customWidth="1"/>
    <col min="4098" max="4098" width="90.77734375" style="1876" customWidth="1"/>
    <col min="4099" max="4101" width="20.88671875" style="1876" customWidth="1"/>
    <col min="4102" max="4102" width="17" style="1876" customWidth="1"/>
    <col min="4103" max="4104" width="8.33203125" style="1876" customWidth="1"/>
    <col min="4105" max="4352" width="8.33203125" style="1876"/>
    <col min="4353" max="4353" width="6.77734375" style="1876" customWidth="1"/>
    <col min="4354" max="4354" width="90.77734375" style="1876" customWidth="1"/>
    <col min="4355" max="4357" width="20.88671875" style="1876" customWidth="1"/>
    <col min="4358" max="4358" width="17" style="1876" customWidth="1"/>
    <col min="4359" max="4360" width="8.33203125" style="1876" customWidth="1"/>
    <col min="4361" max="4608" width="8.33203125" style="1876"/>
    <col min="4609" max="4609" width="6.77734375" style="1876" customWidth="1"/>
    <col min="4610" max="4610" width="90.77734375" style="1876" customWidth="1"/>
    <col min="4611" max="4613" width="20.88671875" style="1876" customWidth="1"/>
    <col min="4614" max="4614" width="17" style="1876" customWidth="1"/>
    <col min="4615" max="4616" width="8.33203125" style="1876" customWidth="1"/>
    <col min="4617" max="4864" width="8.33203125" style="1876"/>
    <col min="4865" max="4865" width="6.77734375" style="1876" customWidth="1"/>
    <col min="4866" max="4866" width="90.77734375" style="1876" customWidth="1"/>
    <col min="4867" max="4869" width="20.88671875" style="1876" customWidth="1"/>
    <col min="4870" max="4870" width="17" style="1876" customWidth="1"/>
    <col min="4871" max="4872" width="8.33203125" style="1876" customWidth="1"/>
    <col min="4873" max="5120" width="8.33203125" style="1876"/>
    <col min="5121" max="5121" width="6.77734375" style="1876" customWidth="1"/>
    <col min="5122" max="5122" width="90.77734375" style="1876" customWidth="1"/>
    <col min="5123" max="5125" width="20.88671875" style="1876" customWidth="1"/>
    <col min="5126" max="5126" width="17" style="1876" customWidth="1"/>
    <col min="5127" max="5128" width="8.33203125" style="1876" customWidth="1"/>
    <col min="5129" max="5376" width="8.33203125" style="1876"/>
    <col min="5377" max="5377" width="6.77734375" style="1876" customWidth="1"/>
    <col min="5378" max="5378" width="90.77734375" style="1876" customWidth="1"/>
    <col min="5379" max="5381" width="20.88671875" style="1876" customWidth="1"/>
    <col min="5382" max="5382" width="17" style="1876" customWidth="1"/>
    <col min="5383" max="5384" width="8.33203125" style="1876" customWidth="1"/>
    <col min="5385" max="5632" width="8.33203125" style="1876"/>
    <col min="5633" max="5633" width="6.77734375" style="1876" customWidth="1"/>
    <col min="5634" max="5634" width="90.77734375" style="1876" customWidth="1"/>
    <col min="5635" max="5637" width="20.88671875" style="1876" customWidth="1"/>
    <col min="5638" max="5638" width="17" style="1876" customWidth="1"/>
    <col min="5639" max="5640" width="8.33203125" style="1876" customWidth="1"/>
    <col min="5641" max="5888" width="8.33203125" style="1876"/>
    <col min="5889" max="5889" width="6.77734375" style="1876" customWidth="1"/>
    <col min="5890" max="5890" width="90.77734375" style="1876" customWidth="1"/>
    <col min="5891" max="5893" width="20.88671875" style="1876" customWidth="1"/>
    <col min="5894" max="5894" width="17" style="1876" customWidth="1"/>
    <col min="5895" max="5896" width="8.33203125" style="1876" customWidth="1"/>
    <col min="5897" max="6144" width="8.33203125" style="1876"/>
    <col min="6145" max="6145" width="6.77734375" style="1876" customWidth="1"/>
    <col min="6146" max="6146" width="90.77734375" style="1876" customWidth="1"/>
    <col min="6147" max="6149" width="20.88671875" style="1876" customWidth="1"/>
    <col min="6150" max="6150" width="17" style="1876" customWidth="1"/>
    <col min="6151" max="6152" width="8.33203125" style="1876" customWidth="1"/>
    <col min="6153" max="6400" width="8.33203125" style="1876"/>
    <col min="6401" max="6401" width="6.77734375" style="1876" customWidth="1"/>
    <col min="6402" max="6402" width="90.77734375" style="1876" customWidth="1"/>
    <col min="6403" max="6405" width="20.88671875" style="1876" customWidth="1"/>
    <col min="6406" max="6406" width="17" style="1876" customWidth="1"/>
    <col min="6407" max="6408" width="8.33203125" style="1876" customWidth="1"/>
    <col min="6409" max="6656" width="8.33203125" style="1876"/>
    <col min="6657" max="6657" width="6.77734375" style="1876" customWidth="1"/>
    <col min="6658" max="6658" width="90.77734375" style="1876" customWidth="1"/>
    <col min="6659" max="6661" width="20.88671875" style="1876" customWidth="1"/>
    <col min="6662" max="6662" width="17" style="1876" customWidth="1"/>
    <col min="6663" max="6664" width="8.33203125" style="1876" customWidth="1"/>
    <col min="6665" max="6912" width="8.33203125" style="1876"/>
    <col min="6913" max="6913" width="6.77734375" style="1876" customWidth="1"/>
    <col min="6914" max="6914" width="90.77734375" style="1876" customWidth="1"/>
    <col min="6915" max="6917" width="20.88671875" style="1876" customWidth="1"/>
    <col min="6918" max="6918" width="17" style="1876" customWidth="1"/>
    <col min="6919" max="6920" width="8.33203125" style="1876" customWidth="1"/>
    <col min="6921" max="7168" width="8.33203125" style="1876"/>
    <col min="7169" max="7169" width="6.77734375" style="1876" customWidth="1"/>
    <col min="7170" max="7170" width="90.77734375" style="1876" customWidth="1"/>
    <col min="7171" max="7173" width="20.88671875" style="1876" customWidth="1"/>
    <col min="7174" max="7174" width="17" style="1876" customWidth="1"/>
    <col min="7175" max="7176" width="8.33203125" style="1876" customWidth="1"/>
    <col min="7177" max="7424" width="8.33203125" style="1876"/>
    <col min="7425" max="7425" width="6.77734375" style="1876" customWidth="1"/>
    <col min="7426" max="7426" width="90.77734375" style="1876" customWidth="1"/>
    <col min="7427" max="7429" width="20.88671875" style="1876" customWidth="1"/>
    <col min="7430" max="7430" width="17" style="1876" customWidth="1"/>
    <col min="7431" max="7432" width="8.33203125" style="1876" customWidth="1"/>
    <col min="7433" max="7680" width="8.33203125" style="1876"/>
    <col min="7681" max="7681" width="6.77734375" style="1876" customWidth="1"/>
    <col min="7682" max="7682" width="90.77734375" style="1876" customWidth="1"/>
    <col min="7683" max="7685" width="20.88671875" style="1876" customWidth="1"/>
    <col min="7686" max="7686" width="17" style="1876" customWidth="1"/>
    <col min="7687" max="7688" width="8.33203125" style="1876" customWidth="1"/>
    <col min="7689" max="7936" width="8.33203125" style="1876"/>
    <col min="7937" max="7937" width="6.77734375" style="1876" customWidth="1"/>
    <col min="7938" max="7938" width="90.77734375" style="1876" customWidth="1"/>
    <col min="7939" max="7941" width="20.88671875" style="1876" customWidth="1"/>
    <col min="7942" max="7942" width="17" style="1876" customWidth="1"/>
    <col min="7943" max="7944" width="8.33203125" style="1876" customWidth="1"/>
    <col min="7945" max="8192" width="8.33203125" style="1876"/>
    <col min="8193" max="8193" width="6.77734375" style="1876" customWidth="1"/>
    <col min="8194" max="8194" width="90.77734375" style="1876" customWidth="1"/>
    <col min="8195" max="8197" width="20.88671875" style="1876" customWidth="1"/>
    <col min="8198" max="8198" width="17" style="1876" customWidth="1"/>
    <col min="8199" max="8200" width="8.33203125" style="1876" customWidth="1"/>
    <col min="8201" max="8448" width="8.33203125" style="1876"/>
    <col min="8449" max="8449" width="6.77734375" style="1876" customWidth="1"/>
    <col min="8450" max="8450" width="90.77734375" style="1876" customWidth="1"/>
    <col min="8451" max="8453" width="20.88671875" style="1876" customWidth="1"/>
    <col min="8454" max="8454" width="17" style="1876" customWidth="1"/>
    <col min="8455" max="8456" width="8.33203125" style="1876" customWidth="1"/>
    <col min="8457" max="8704" width="8.33203125" style="1876"/>
    <col min="8705" max="8705" width="6.77734375" style="1876" customWidth="1"/>
    <col min="8706" max="8706" width="90.77734375" style="1876" customWidth="1"/>
    <col min="8707" max="8709" width="20.88671875" style="1876" customWidth="1"/>
    <col min="8710" max="8710" width="17" style="1876" customWidth="1"/>
    <col min="8711" max="8712" width="8.33203125" style="1876" customWidth="1"/>
    <col min="8713" max="8960" width="8.33203125" style="1876"/>
    <col min="8961" max="8961" width="6.77734375" style="1876" customWidth="1"/>
    <col min="8962" max="8962" width="90.77734375" style="1876" customWidth="1"/>
    <col min="8963" max="8965" width="20.88671875" style="1876" customWidth="1"/>
    <col min="8966" max="8966" width="17" style="1876" customWidth="1"/>
    <col min="8967" max="8968" width="8.33203125" style="1876" customWidth="1"/>
    <col min="8969" max="9216" width="8.33203125" style="1876"/>
    <col min="9217" max="9217" width="6.77734375" style="1876" customWidth="1"/>
    <col min="9218" max="9218" width="90.77734375" style="1876" customWidth="1"/>
    <col min="9219" max="9221" width="20.88671875" style="1876" customWidth="1"/>
    <col min="9222" max="9222" width="17" style="1876" customWidth="1"/>
    <col min="9223" max="9224" width="8.33203125" style="1876" customWidth="1"/>
    <col min="9225" max="9472" width="8.33203125" style="1876"/>
    <col min="9473" max="9473" width="6.77734375" style="1876" customWidth="1"/>
    <col min="9474" max="9474" width="90.77734375" style="1876" customWidth="1"/>
    <col min="9475" max="9477" width="20.88671875" style="1876" customWidth="1"/>
    <col min="9478" max="9478" width="17" style="1876" customWidth="1"/>
    <col min="9479" max="9480" width="8.33203125" style="1876" customWidth="1"/>
    <col min="9481" max="9728" width="8.33203125" style="1876"/>
    <col min="9729" max="9729" width="6.77734375" style="1876" customWidth="1"/>
    <col min="9730" max="9730" width="90.77734375" style="1876" customWidth="1"/>
    <col min="9731" max="9733" width="20.88671875" style="1876" customWidth="1"/>
    <col min="9734" max="9734" width="17" style="1876" customWidth="1"/>
    <col min="9735" max="9736" width="8.33203125" style="1876" customWidth="1"/>
    <col min="9737" max="9984" width="8.33203125" style="1876"/>
    <col min="9985" max="9985" width="6.77734375" style="1876" customWidth="1"/>
    <col min="9986" max="9986" width="90.77734375" style="1876" customWidth="1"/>
    <col min="9987" max="9989" width="20.88671875" style="1876" customWidth="1"/>
    <col min="9990" max="9990" width="17" style="1876" customWidth="1"/>
    <col min="9991" max="9992" width="8.33203125" style="1876" customWidth="1"/>
    <col min="9993" max="10240" width="8.33203125" style="1876"/>
    <col min="10241" max="10241" width="6.77734375" style="1876" customWidth="1"/>
    <col min="10242" max="10242" width="90.77734375" style="1876" customWidth="1"/>
    <col min="10243" max="10245" width="20.88671875" style="1876" customWidth="1"/>
    <col min="10246" max="10246" width="17" style="1876" customWidth="1"/>
    <col min="10247" max="10248" width="8.33203125" style="1876" customWidth="1"/>
    <col min="10249" max="10496" width="8.33203125" style="1876"/>
    <col min="10497" max="10497" width="6.77734375" style="1876" customWidth="1"/>
    <col min="10498" max="10498" width="90.77734375" style="1876" customWidth="1"/>
    <col min="10499" max="10501" width="20.88671875" style="1876" customWidth="1"/>
    <col min="10502" max="10502" width="17" style="1876" customWidth="1"/>
    <col min="10503" max="10504" width="8.33203125" style="1876" customWidth="1"/>
    <col min="10505" max="10752" width="8.33203125" style="1876"/>
    <col min="10753" max="10753" width="6.77734375" style="1876" customWidth="1"/>
    <col min="10754" max="10754" width="90.77734375" style="1876" customWidth="1"/>
    <col min="10755" max="10757" width="20.88671875" style="1876" customWidth="1"/>
    <col min="10758" max="10758" width="17" style="1876" customWidth="1"/>
    <col min="10759" max="10760" width="8.33203125" style="1876" customWidth="1"/>
    <col min="10761" max="11008" width="8.33203125" style="1876"/>
    <col min="11009" max="11009" width="6.77734375" style="1876" customWidth="1"/>
    <col min="11010" max="11010" width="90.77734375" style="1876" customWidth="1"/>
    <col min="11011" max="11013" width="20.88671875" style="1876" customWidth="1"/>
    <col min="11014" max="11014" width="17" style="1876" customWidth="1"/>
    <col min="11015" max="11016" width="8.33203125" style="1876" customWidth="1"/>
    <col min="11017" max="11264" width="8.33203125" style="1876"/>
    <col min="11265" max="11265" width="6.77734375" style="1876" customWidth="1"/>
    <col min="11266" max="11266" width="90.77734375" style="1876" customWidth="1"/>
    <col min="11267" max="11269" width="20.88671875" style="1876" customWidth="1"/>
    <col min="11270" max="11270" width="17" style="1876" customWidth="1"/>
    <col min="11271" max="11272" width="8.33203125" style="1876" customWidth="1"/>
    <col min="11273" max="11520" width="8.33203125" style="1876"/>
    <col min="11521" max="11521" width="6.77734375" style="1876" customWidth="1"/>
    <col min="11522" max="11522" width="90.77734375" style="1876" customWidth="1"/>
    <col min="11523" max="11525" width="20.88671875" style="1876" customWidth="1"/>
    <col min="11526" max="11526" width="17" style="1876" customWidth="1"/>
    <col min="11527" max="11528" width="8.33203125" style="1876" customWidth="1"/>
    <col min="11529" max="11776" width="8.33203125" style="1876"/>
    <col min="11777" max="11777" width="6.77734375" style="1876" customWidth="1"/>
    <col min="11778" max="11778" width="90.77734375" style="1876" customWidth="1"/>
    <col min="11779" max="11781" width="20.88671875" style="1876" customWidth="1"/>
    <col min="11782" max="11782" width="17" style="1876" customWidth="1"/>
    <col min="11783" max="11784" width="8.33203125" style="1876" customWidth="1"/>
    <col min="11785" max="12032" width="8.33203125" style="1876"/>
    <col min="12033" max="12033" width="6.77734375" style="1876" customWidth="1"/>
    <col min="12034" max="12034" width="90.77734375" style="1876" customWidth="1"/>
    <col min="12035" max="12037" width="20.88671875" style="1876" customWidth="1"/>
    <col min="12038" max="12038" width="17" style="1876" customWidth="1"/>
    <col min="12039" max="12040" width="8.33203125" style="1876" customWidth="1"/>
    <col min="12041" max="12288" width="8.33203125" style="1876"/>
    <col min="12289" max="12289" width="6.77734375" style="1876" customWidth="1"/>
    <col min="12290" max="12290" width="90.77734375" style="1876" customWidth="1"/>
    <col min="12291" max="12293" width="20.88671875" style="1876" customWidth="1"/>
    <col min="12294" max="12294" width="17" style="1876" customWidth="1"/>
    <col min="12295" max="12296" width="8.33203125" style="1876" customWidth="1"/>
    <col min="12297" max="12544" width="8.33203125" style="1876"/>
    <col min="12545" max="12545" width="6.77734375" style="1876" customWidth="1"/>
    <col min="12546" max="12546" width="90.77734375" style="1876" customWidth="1"/>
    <col min="12547" max="12549" width="20.88671875" style="1876" customWidth="1"/>
    <col min="12550" max="12550" width="17" style="1876" customWidth="1"/>
    <col min="12551" max="12552" width="8.33203125" style="1876" customWidth="1"/>
    <col min="12553" max="12800" width="8.33203125" style="1876"/>
    <col min="12801" max="12801" width="6.77734375" style="1876" customWidth="1"/>
    <col min="12802" max="12802" width="90.77734375" style="1876" customWidth="1"/>
    <col min="12803" max="12805" width="20.88671875" style="1876" customWidth="1"/>
    <col min="12806" max="12806" width="17" style="1876" customWidth="1"/>
    <col min="12807" max="12808" width="8.33203125" style="1876" customWidth="1"/>
    <col min="12809" max="13056" width="8.33203125" style="1876"/>
    <col min="13057" max="13057" width="6.77734375" style="1876" customWidth="1"/>
    <col min="13058" max="13058" width="90.77734375" style="1876" customWidth="1"/>
    <col min="13059" max="13061" width="20.88671875" style="1876" customWidth="1"/>
    <col min="13062" max="13062" width="17" style="1876" customWidth="1"/>
    <col min="13063" max="13064" width="8.33203125" style="1876" customWidth="1"/>
    <col min="13065" max="13312" width="8.33203125" style="1876"/>
    <col min="13313" max="13313" width="6.77734375" style="1876" customWidth="1"/>
    <col min="13314" max="13314" width="90.77734375" style="1876" customWidth="1"/>
    <col min="13315" max="13317" width="20.88671875" style="1876" customWidth="1"/>
    <col min="13318" max="13318" width="17" style="1876" customWidth="1"/>
    <col min="13319" max="13320" width="8.33203125" style="1876" customWidth="1"/>
    <col min="13321" max="13568" width="8.33203125" style="1876"/>
    <col min="13569" max="13569" width="6.77734375" style="1876" customWidth="1"/>
    <col min="13570" max="13570" width="90.77734375" style="1876" customWidth="1"/>
    <col min="13571" max="13573" width="20.88671875" style="1876" customWidth="1"/>
    <col min="13574" max="13574" width="17" style="1876" customWidth="1"/>
    <col min="13575" max="13576" width="8.33203125" style="1876" customWidth="1"/>
    <col min="13577" max="13824" width="8.33203125" style="1876"/>
    <col min="13825" max="13825" width="6.77734375" style="1876" customWidth="1"/>
    <col min="13826" max="13826" width="90.77734375" style="1876" customWidth="1"/>
    <col min="13827" max="13829" width="20.88671875" style="1876" customWidth="1"/>
    <col min="13830" max="13830" width="17" style="1876" customWidth="1"/>
    <col min="13831" max="13832" width="8.33203125" style="1876" customWidth="1"/>
    <col min="13833" max="14080" width="8.33203125" style="1876"/>
    <col min="14081" max="14081" width="6.77734375" style="1876" customWidth="1"/>
    <col min="14082" max="14082" width="90.77734375" style="1876" customWidth="1"/>
    <col min="14083" max="14085" width="20.88671875" style="1876" customWidth="1"/>
    <col min="14086" max="14086" width="17" style="1876" customWidth="1"/>
    <col min="14087" max="14088" width="8.33203125" style="1876" customWidth="1"/>
    <col min="14089" max="14336" width="8.33203125" style="1876"/>
    <col min="14337" max="14337" width="6.77734375" style="1876" customWidth="1"/>
    <col min="14338" max="14338" width="90.77734375" style="1876" customWidth="1"/>
    <col min="14339" max="14341" width="20.88671875" style="1876" customWidth="1"/>
    <col min="14342" max="14342" width="17" style="1876" customWidth="1"/>
    <col min="14343" max="14344" width="8.33203125" style="1876" customWidth="1"/>
    <col min="14345" max="14592" width="8.33203125" style="1876"/>
    <col min="14593" max="14593" width="6.77734375" style="1876" customWidth="1"/>
    <col min="14594" max="14594" width="90.77734375" style="1876" customWidth="1"/>
    <col min="14595" max="14597" width="20.88671875" style="1876" customWidth="1"/>
    <col min="14598" max="14598" width="17" style="1876" customWidth="1"/>
    <col min="14599" max="14600" width="8.33203125" style="1876" customWidth="1"/>
    <col min="14601" max="14848" width="8.33203125" style="1876"/>
    <col min="14849" max="14849" width="6.77734375" style="1876" customWidth="1"/>
    <col min="14850" max="14850" width="90.77734375" style="1876" customWidth="1"/>
    <col min="14851" max="14853" width="20.88671875" style="1876" customWidth="1"/>
    <col min="14854" max="14854" width="17" style="1876" customWidth="1"/>
    <col min="14855" max="14856" width="8.33203125" style="1876" customWidth="1"/>
    <col min="14857" max="15104" width="8.33203125" style="1876"/>
    <col min="15105" max="15105" width="6.77734375" style="1876" customWidth="1"/>
    <col min="15106" max="15106" width="90.77734375" style="1876" customWidth="1"/>
    <col min="15107" max="15109" width="20.88671875" style="1876" customWidth="1"/>
    <col min="15110" max="15110" width="17" style="1876" customWidth="1"/>
    <col min="15111" max="15112" width="8.33203125" style="1876" customWidth="1"/>
    <col min="15113" max="15360" width="8.33203125" style="1876"/>
    <col min="15361" max="15361" width="6.77734375" style="1876" customWidth="1"/>
    <col min="15362" max="15362" width="90.77734375" style="1876" customWidth="1"/>
    <col min="15363" max="15365" width="20.88671875" style="1876" customWidth="1"/>
    <col min="15366" max="15366" width="17" style="1876" customWidth="1"/>
    <col min="15367" max="15368" width="8.33203125" style="1876" customWidth="1"/>
    <col min="15369" max="15616" width="8.33203125" style="1876"/>
    <col min="15617" max="15617" width="6.77734375" style="1876" customWidth="1"/>
    <col min="15618" max="15618" width="90.77734375" style="1876" customWidth="1"/>
    <col min="15619" max="15621" width="20.88671875" style="1876" customWidth="1"/>
    <col min="15622" max="15622" width="17" style="1876" customWidth="1"/>
    <col min="15623" max="15624" width="8.33203125" style="1876" customWidth="1"/>
    <col min="15625" max="15872" width="8.33203125" style="1876"/>
    <col min="15873" max="15873" width="6.77734375" style="1876" customWidth="1"/>
    <col min="15874" max="15874" width="90.77734375" style="1876" customWidth="1"/>
    <col min="15875" max="15877" width="20.88671875" style="1876" customWidth="1"/>
    <col min="15878" max="15878" width="17" style="1876" customWidth="1"/>
    <col min="15879" max="15880" width="8.33203125" style="1876" customWidth="1"/>
    <col min="15881" max="16128" width="8.33203125" style="1876"/>
    <col min="16129" max="16129" width="6.77734375" style="1876" customWidth="1"/>
    <col min="16130" max="16130" width="90.77734375" style="1876" customWidth="1"/>
    <col min="16131" max="16133" width="20.88671875" style="1876" customWidth="1"/>
    <col min="16134" max="16134" width="17" style="1876" customWidth="1"/>
    <col min="16135" max="16136" width="8.33203125" style="1876" customWidth="1"/>
    <col min="16137" max="16384" width="8.33203125" style="1876"/>
  </cols>
  <sheetData>
    <row r="1" spans="1:7" x14ac:dyDescent="0.25">
      <c r="A1" s="1872"/>
      <c r="B1" s="1873"/>
      <c r="C1" s="1874"/>
      <c r="D1" s="1874"/>
      <c r="E1" s="1874"/>
      <c r="F1" s="1875" t="s">
        <v>1703</v>
      </c>
      <c r="G1" s="1874"/>
    </row>
    <row r="2" spans="1:7" x14ac:dyDescent="0.25">
      <c r="A2" s="1872"/>
      <c r="B2" s="1873"/>
      <c r="C2" s="1874"/>
      <c r="D2" s="1874"/>
      <c r="E2" s="1874"/>
      <c r="F2" s="1875" t="s">
        <v>2</v>
      </c>
      <c r="G2" s="1874"/>
    </row>
    <row r="3" spans="1:7" x14ac:dyDescent="0.25">
      <c r="A3" s="1877"/>
      <c r="B3" s="1878"/>
      <c r="C3" s="1874"/>
      <c r="D3" s="1874"/>
      <c r="E3" s="1874"/>
      <c r="F3" s="1879"/>
      <c r="G3" s="1874"/>
    </row>
    <row r="4" spans="1:7" ht="13.8" x14ac:dyDescent="0.25">
      <c r="A4" s="1880" t="s">
        <v>136</v>
      </c>
      <c r="B4" s="1881"/>
      <c r="C4" s="1881"/>
      <c r="D4" s="1881"/>
      <c r="E4" s="1881"/>
      <c r="F4" s="1881"/>
      <c r="G4" s="1874"/>
    </row>
    <row r="5" spans="1:7" x14ac:dyDescent="0.25">
      <c r="A5" s="1882" t="s">
        <v>3</v>
      </c>
      <c r="B5" s="1873"/>
      <c r="C5" s="1873"/>
      <c r="D5" s="1873"/>
      <c r="E5" s="1873"/>
      <c r="F5" s="1873"/>
      <c r="G5" s="1874"/>
    </row>
    <row r="6" spans="1:7" x14ac:dyDescent="0.25">
      <c r="A6" s="1883"/>
      <c r="B6" s="1884"/>
      <c r="C6" s="1884"/>
      <c r="D6" s="1874"/>
      <c r="E6" s="1874"/>
      <c r="F6" s="1879"/>
      <c r="G6" s="1874"/>
    </row>
    <row r="7" spans="1:7" x14ac:dyDescent="0.25">
      <c r="A7" s="1883"/>
      <c r="B7" s="1885"/>
      <c r="C7" s="1886"/>
      <c r="D7" s="1886"/>
      <c r="E7" s="1886"/>
      <c r="F7" s="1879"/>
      <c r="G7" s="1874"/>
    </row>
    <row r="8" spans="1:7" ht="13.8" thickBot="1" x14ac:dyDescent="0.3">
      <c r="A8" s="1883"/>
      <c r="B8" s="1885"/>
      <c r="C8" s="1874"/>
      <c r="D8" s="1874"/>
      <c r="E8" s="1874"/>
      <c r="F8" s="1879"/>
      <c r="G8" s="1874"/>
    </row>
    <row r="9" spans="1:7" ht="27" thickBot="1" x14ac:dyDescent="0.3">
      <c r="A9" s="1887" t="s">
        <v>1704</v>
      </c>
      <c r="B9" s="1888" t="s">
        <v>477</v>
      </c>
      <c r="C9" s="1889" t="s">
        <v>1705</v>
      </c>
      <c r="D9" s="1889" t="s">
        <v>1706</v>
      </c>
      <c r="E9" s="1890" t="s">
        <v>224</v>
      </c>
      <c r="F9" s="1891" t="s">
        <v>8</v>
      </c>
      <c r="G9" s="1892"/>
    </row>
    <row r="10" spans="1:7" ht="13.8" thickBot="1" x14ac:dyDescent="0.3">
      <c r="A10" s="1887" t="s">
        <v>1707</v>
      </c>
      <c r="B10" s="1893" t="s">
        <v>1708</v>
      </c>
      <c r="C10" s="1894">
        <v>38442</v>
      </c>
      <c r="D10" s="1894">
        <v>100931</v>
      </c>
      <c r="E10" s="1894">
        <v>564608</v>
      </c>
      <c r="F10" s="1895">
        <v>559.39998612913769</v>
      </c>
      <c r="G10" s="1892"/>
    </row>
    <row r="11" spans="1:7" x14ac:dyDescent="0.25">
      <c r="A11" s="1896" t="s">
        <v>480</v>
      </c>
      <c r="B11" s="1897" t="s">
        <v>481</v>
      </c>
      <c r="C11" s="1898">
        <v>38442</v>
      </c>
      <c r="D11" s="1898">
        <v>100931</v>
      </c>
      <c r="E11" s="1898">
        <v>564608</v>
      </c>
      <c r="F11" s="1899">
        <v>559.39998612913769</v>
      </c>
      <c r="G11" s="1900"/>
    </row>
    <row r="12" spans="1:7" x14ac:dyDescent="0.25">
      <c r="A12" s="1901"/>
      <c r="B12" s="1902" t="s">
        <v>482</v>
      </c>
      <c r="C12" s="1903"/>
      <c r="D12" s="1903"/>
      <c r="E12" s="1903"/>
      <c r="F12" s="1904"/>
      <c r="G12" s="1905"/>
    </row>
    <row r="13" spans="1:7" x14ac:dyDescent="0.25">
      <c r="A13" s="1906" t="s">
        <v>483</v>
      </c>
      <c r="B13" s="1907" t="s">
        <v>484</v>
      </c>
      <c r="C13" s="1908">
        <v>0</v>
      </c>
      <c r="D13" s="1908">
        <v>0</v>
      </c>
      <c r="E13" s="1908">
        <v>0</v>
      </c>
      <c r="F13" s="1909">
        <v>0</v>
      </c>
      <c r="G13" s="1900"/>
    </row>
    <row r="14" spans="1:7" x14ac:dyDescent="0.25">
      <c r="A14" s="1906" t="s">
        <v>485</v>
      </c>
      <c r="B14" s="1907" t="s">
        <v>486</v>
      </c>
      <c r="C14" s="1908">
        <v>0</v>
      </c>
      <c r="D14" s="1908">
        <v>0</v>
      </c>
      <c r="E14" s="1908">
        <v>0</v>
      </c>
      <c r="F14" s="1909">
        <v>0</v>
      </c>
      <c r="G14" s="1900"/>
    </row>
    <row r="15" spans="1:7" x14ac:dyDescent="0.25">
      <c r="A15" s="1906" t="s">
        <v>487</v>
      </c>
      <c r="B15" s="1907" t="s">
        <v>488</v>
      </c>
      <c r="C15" s="1908">
        <v>0</v>
      </c>
      <c r="D15" s="1908">
        <v>0</v>
      </c>
      <c r="E15" s="1908">
        <v>0</v>
      </c>
      <c r="F15" s="1909">
        <v>0</v>
      </c>
      <c r="G15" s="1900"/>
    </row>
    <row r="16" spans="1:7" x14ac:dyDescent="0.25">
      <c r="A16" s="1906" t="s">
        <v>489</v>
      </c>
      <c r="B16" s="1907" t="s">
        <v>490</v>
      </c>
      <c r="C16" s="1908">
        <v>0</v>
      </c>
      <c r="D16" s="1908">
        <v>0</v>
      </c>
      <c r="E16" s="1908">
        <v>0</v>
      </c>
      <c r="F16" s="1909">
        <v>0</v>
      </c>
      <c r="G16" s="1900"/>
    </row>
    <row r="17" spans="1:7" x14ac:dyDescent="0.25">
      <c r="A17" s="1906" t="s">
        <v>491</v>
      </c>
      <c r="B17" s="1907" t="s">
        <v>492</v>
      </c>
      <c r="C17" s="1908">
        <v>38442</v>
      </c>
      <c r="D17" s="1908">
        <v>100931</v>
      </c>
      <c r="E17" s="1908">
        <v>564608</v>
      </c>
      <c r="F17" s="1909">
        <v>559.39998612913769</v>
      </c>
      <c r="G17" s="1900"/>
    </row>
    <row r="18" spans="1:7" x14ac:dyDescent="0.25">
      <c r="A18" s="1910" t="s">
        <v>493</v>
      </c>
      <c r="B18" s="1911" t="s">
        <v>494</v>
      </c>
      <c r="C18" s="1912">
        <v>0</v>
      </c>
      <c r="D18" s="1912">
        <v>0</v>
      </c>
      <c r="E18" s="1912">
        <v>0</v>
      </c>
      <c r="F18" s="1913">
        <v>0</v>
      </c>
    </row>
    <row r="19" spans="1:7" x14ac:dyDescent="0.25">
      <c r="A19" s="1906" t="s">
        <v>495</v>
      </c>
      <c r="B19" s="1907" t="s">
        <v>496</v>
      </c>
      <c r="C19" s="1908">
        <v>0</v>
      </c>
      <c r="D19" s="1908">
        <v>0</v>
      </c>
      <c r="E19" s="1908">
        <v>0</v>
      </c>
      <c r="F19" s="1909">
        <v>0</v>
      </c>
    </row>
    <row r="20" spans="1:7" ht="13.8" thickBot="1" x14ac:dyDescent="0.3">
      <c r="A20" s="1906" t="s">
        <v>497</v>
      </c>
      <c r="B20" s="1907" t="s">
        <v>498</v>
      </c>
      <c r="C20" s="1908">
        <v>0</v>
      </c>
      <c r="D20" s="1908">
        <v>0</v>
      </c>
      <c r="E20" s="1908">
        <v>0</v>
      </c>
      <c r="F20" s="1909">
        <v>0</v>
      </c>
    </row>
    <row r="21" spans="1:7" ht="13.8" thickBot="1" x14ac:dyDescent="0.3">
      <c r="A21" s="1887" t="s">
        <v>1709</v>
      </c>
      <c r="B21" s="1893" t="s">
        <v>1710</v>
      </c>
      <c r="C21" s="1914">
        <v>39</v>
      </c>
      <c r="D21" s="1914">
        <v>1213</v>
      </c>
      <c r="E21" s="1914">
        <v>14063</v>
      </c>
      <c r="F21" s="1895">
        <v>1159.3569661995052</v>
      </c>
    </row>
    <row r="22" spans="1:7" x14ac:dyDescent="0.25">
      <c r="A22" s="1915" t="s">
        <v>499</v>
      </c>
      <c r="B22" s="1916" t="s">
        <v>500</v>
      </c>
      <c r="C22" s="1898">
        <v>39</v>
      </c>
      <c r="D22" s="1898">
        <v>1213</v>
      </c>
      <c r="E22" s="1898">
        <v>14063</v>
      </c>
      <c r="F22" s="1899">
        <v>1159.3569661995052</v>
      </c>
    </row>
    <row r="23" spans="1:7" x14ac:dyDescent="0.25">
      <c r="A23" s="1906" t="s">
        <v>501</v>
      </c>
      <c r="B23" s="1917" t="s">
        <v>1711</v>
      </c>
      <c r="C23" s="1908">
        <v>0</v>
      </c>
      <c r="D23" s="1908">
        <v>1100</v>
      </c>
      <c r="E23" s="1908">
        <v>13949</v>
      </c>
      <c r="F23" s="1909">
        <v>1268.0909090909092</v>
      </c>
    </row>
    <row r="24" spans="1:7" x14ac:dyDescent="0.25">
      <c r="A24" s="1906" t="s">
        <v>503</v>
      </c>
      <c r="B24" s="1917" t="s">
        <v>504</v>
      </c>
      <c r="C24" s="1908">
        <v>39</v>
      </c>
      <c r="D24" s="1908">
        <v>113</v>
      </c>
      <c r="E24" s="1908">
        <v>114</v>
      </c>
      <c r="F24" s="1909">
        <v>100.88495575221239</v>
      </c>
    </row>
    <row r="25" spans="1:7" x14ac:dyDescent="0.25">
      <c r="A25" s="1918"/>
      <c r="B25" s="1919" t="s">
        <v>482</v>
      </c>
      <c r="C25" s="1908"/>
      <c r="D25" s="1908"/>
      <c r="E25" s="1908"/>
      <c r="F25" s="1909"/>
    </row>
    <row r="26" spans="1:7" x14ac:dyDescent="0.25">
      <c r="A26" s="1906" t="s">
        <v>505</v>
      </c>
      <c r="B26" s="1917" t="s">
        <v>506</v>
      </c>
      <c r="C26" s="1908">
        <v>0</v>
      </c>
      <c r="D26" s="1908">
        <v>0</v>
      </c>
      <c r="E26" s="1908">
        <v>0</v>
      </c>
      <c r="F26" s="1909">
        <v>0</v>
      </c>
    </row>
    <row r="27" spans="1:7" x14ac:dyDescent="0.25">
      <c r="A27" s="1906" t="s">
        <v>507</v>
      </c>
      <c r="B27" s="1917" t="s">
        <v>508</v>
      </c>
      <c r="C27" s="1908">
        <v>0</v>
      </c>
      <c r="D27" s="1908">
        <v>0</v>
      </c>
      <c r="E27" s="1908">
        <v>0</v>
      </c>
      <c r="F27" s="1909">
        <v>0</v>
      </c>
    </row>
    <row r="28" spans="1:7" x14ac:dyDescent="0.25">
      <c r="A28" s="1906" t="s">
        <v>509</v>
      </c>
      <c r="B28" s="1917" t="s">
        <v>1712</v>
      </c>
      <c r="C28" s="1908">
        <v>0</v>
      </c>
      <c r="D28" s="1908">
        <v>0</v>
      </c>
      <c r="E28" s="1908">
        <v>0</v>
      </c>
      <c r="F28" s="1909">
        <v>0</v>
      </c>
    </row>
    <row r="29" spans="1:7" ht="13.8" thickBot="1" x14ac:dyDescent="0.3">
      <c r="A29" s="1906" t="s">
        <v>511</v>
      </c>
      <c r="B29" s="1920" t="s">
        <v>512</v>
      </c>
      <c r="C29" s="1908">
        <v>39</v>
      </c>
      <c r="D29" s="1908">
        <v>113</v>
      </c>
      <c r="E29" s="1908">
        <v>114</v>
      </c>
      <c r="F29" s="1921">
        <v>100.88495575221239</v>
      </c>
    </row>
    <row r="30" spans="1:7" ht="13.8" thickBot="1" x14ac:dyDescent="0.3">
      <c r="A30" s="1922" t="s">
        <v>71</v>
      </c>
      <c r="B30" s="1923" t="s">
        <v>1713</v>
      </c>
      <c r="C30" s="1924">
        <v>38403</v>
      </c>
      <c r="D30" s="1924">
        <v>99718</v>
      </c>
      <c r="E30" s="1924">
        <v>550545</v>
      </c>
      <c r="F30" s="1925">
        <v>552.10192743536777</v>
      </c>
    </row>
    <row r="31" spans="1:7" ht="13.8" thickTop="1" x14ac:dyDescent="0.25"/>
    <row r="33" spans="2:2" x14ac:dyDescent="0.25">
      <c r="B33" s="1884" t="s">
        <v>473</v>
      </c>
    </row>
  </sheetData>
  <mergeCells count="4">
    <mergeCell ref="A1:B1"/>
    <mergeCell ref="A2:B2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30</vt:i4>
      </vt:variant>
    </vt:vector>
  </HeadingPairs>
  <TitlesOfParts>
    <vt:vector size="30" baseType="lpstr">
      <vt:lpstr>Zoznam príloh ŠZÚ za rok 2021</vt:lpstr>
      <vt:lpstr>Tab. č. 1</vt:lpstr>
      <vt:lpstr>Tab. č. 2</vt:lpstr>
      <vt:lpstr>Tab. č. 3</vt:lpstr>
      <vt:lpstr>Tab. č. 4</vt:lpstr>
      <vt:lpstr>Tab. č. 5</vt:lpstr>
      <vt:lpstr>Tab. č. 6</vt:lpstr>
      <vt:lpstr>Tab. č. 7</vt:lpstr>
      <vt:lpstr>Tab. č. 8</vt:lpstr>
      <vt:lpstr>Tab. č. 9</vt:lpstr>
      <vt:lpstr>Tab. č. 10</vt:lpstr>
      <vt:lpstr>Tab. č. 11</vt:lpstr>
      <vt:lpstr>Tab. č. 12</vt:lpstr>
      <vt:lpstr>Tab. č. 13</vt:lpstr>
      <vt:lpstr>Tab. č. 14</vt:lpstr>
      <vt:lpstr>Tab. č. 15</vt:lpstr>
      <vt:lpstr>Tab. č. 16</vt:lpstr>
      <vt:lpstr>Tab. č. 17</vt:lpstr>
      <vt:lpstr>Tab. č. 18</vt:lpstr>
      <vt:lpstr>Tab. č. 19</vt:lpstr>
      <vt:lpstr>Tab. č. 20</vt:lpstr>
      <vt:lpstr>Tab. č. 21</vt:lpstr>
      <vt:lpstr>Tab. č. 22</vt:lpstr>
      <vt:lpstr>Tab. č. 23</vt:lpstr>
      <vt:lpstr>Tab. č. 24</vt:lpstr>
      <vt:lpstr>Tab. č. 25,26,27,28</vt:lpstr>
      <vt:lpstr>Tab. č. 29</vt:lpstr>
      <vt:lpstr>Tab. č. 30</vt:lpstr>
      <vt:lpstr>Tab. č. 31</vt:lpstr>
      <vt:lpstr>Tab. č. 32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Tvardzik Vladimir</dc:creator>
  <cp:lastModifiedBy>Tvardzik Vladimir</cp:lastModifiedBy>
  <dcterms:created xsi:type="dcterms:W3CDTF">2023-05-09T10:06:50Z</dcterms:created>
  <dcterms:modified xsi:type="dcterms:W3CDTF">2023-05-10T07:11:01Z</dcterms:modified>
</cp:coreProperties>
</file>